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cuments\Dave D\PROJEKCE\01 Projekty\2019\1923 Kryt\rozpocet2\"/>
    </mc:Choice>
  </mc:AlternateContent>
  <xr:revisionPtr revIDLastSave="0" documentId="8_{662F530D-6FE7-4E1F-A71F-27D5C1FB1E18}" xr6:coauthVersionLast="45" xr6:coauthVersionMax="45" xr10:uidLastSave="{00000000-0000-0000-0000-000000000000}"/>
  <bookViews>
    <workbookView xWindow="25080" yWindow="-120" windowWidth="19440" windowHeight="15600" xr2:uid="{00000000-000D-0000-FFFF-FFFF00000000}"/>
  </bookViews>
  <sheets>
    <sheet name="stavba" sheetId="14" r:id="rId1"/>
    <sheet name="specifikace" sheetId="13" r:id="rId2"/>
  </sheets>
  <definedNames>
    <definedName name="Print_Area" localSheetId="1">specifikace!$A$1:$G$62</definedName>
    <definedName name="Print_Area" localSheetId="0">stavba!$A$1:$F$21</definedName>
    <definedName name="Print_Titles" localSheetId="1">specifikace!$1:$3</definedName>
    <definedName name="Print_Titles" localSheetId="0">stavba!$1:$3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0" i="13" l="1"/>
  <c r="G50" i="13" s="1"/>
  <c r="F49" i="13"/>
  <c r="G49" i="13" s="1"/>
  <c r="F37" i="13"/>
  <c r="G37" i="13" s="1"/>
  <c r="F35" i="13"/>
  <c r="G35" i="13" s="1"/>
  <c r="F33" i="13"/>
  <c r="G33" i="13" s="1"/>
  <c r="F31" i="13"/>
  <c r="G31" i="13" s="1"/>
  <c r="F26" i="13"/>
  <c r="G26" i="13" s="1"/>
  <c r="F24" i="13"/>
  <c r="G24" i="13" s="1"/>
  <c r="F22" i="13"/>
  <c r="G22" i="13" s="1"/>
  <c r="F20" i="13"/>
  <c r="G20" i="13" s="1"/>
  <c r="F18" i="13"/>
  <c r="G18" i="13" s="1"/>
  <c r="F16" i="13"/>
  <c r="G16" i="13" s="1"/>
  <c r="F14" i="13"/>
  <c r="G14" i="13" s="1"/>
  <c r="F12" i="13"/>
  <c r="F10" i="13"/>
  <c r="F7" i="13"/>
  <c r="F5" i="13"/>
  <c r="G56" i="13" l="1"/>
  <c r="F42" i="13" l="1"/>
  <c r="G42" i="13" s="1"/>
  <c r="F43" i="13"/>
  <c r="G43" i="13" s="1"/>
  <c r="F29" i="13" l="1"/>
  <c r="G29" i="13" s="1"/>
  <c r="F54" i="13" l="1"/>
  <c r="F52" i="13"/>
  <c r="G52" i="13" s="1"/>
  <c r="F51" i="13"/>
  <c r="G51" i="13" s="1"/>
  <c r="F48" i="13"/>
  <c r="F47" i="13"/>
  <c r="F44" i="13"/>
  <c r="G44" i="13" s="1"/>
  <c r="F41" i="13"/>
  <c r="G12" i="13"/>
  <c r="G10" i="13" l="1"/>
  <c r="G7" i="13"/>
  <c r="G5" i="13"/>
  <c r="G41" i="13" l="1"/>
  <c r="G54" i="13" l="1"/>
  <c r="G58" i="13"/>
  <c r="G47" i="13"/>
  <c r="G48" i="13"/>
  <c r="G61" i="13" l="1"/>
</calcChain>
</file>

<file path=xl/sharedStrings.xml><?xml version="1.0" encoding="utf-8"?>
<sst xmlns="http://schemas.openxmlformats.org/spreadsheetml/2006/main" count="226" uniqueCount="115">
  <si>
    <t>Měrná jednotka</t>
  </si>
  <si>
    <t>Počet jednotek</t>
  </si>
  <si>
    <t>Pozice</t>
  </si>
  <si>
    <t>ks</t>
  </si>
  <si>
    <t>1</t>
  </si>
  <si>
    <t>jednotková
cena</t>
  </si>
  <si>
    <t>cena celkem</t>
  </si>
  <si>
    <t>dodávka a montáž</t>
  </si>
  <si>
    <t>j-montáž</t>
  </si>
  <si>
    <t>hod</t>
  </si>
  <si>
    <t>kpl</t>
  </si>
  <si>
    <t>bm</t>
  </si>
  <si>
    <t>spuštění a zaregulování systému</t>
  </si>
  <si>
    <t>montážní a spotřební materiál</t>
  </si>
  <si>
    <t>Název</t>
  </si>
  <si>
    <t>1.01</t>
  </si>
  <si>
    <t>1.20</t>
  </si>
  <si>
    <t>NEOBSAZENO</t>
  </si>
  <si>
    <t>1.40</t>
  </si>
  <si>
    <t>2</t>
  </si>
  <si>
    <t>1.10</t>
  </si>
  <si>
    <t>1.21</t>
  </si>
  <si>
    <t>1.22</t>
  </si>
  <si>
    <t>1.23</t>
  </si>
  <si>
    <t>1.24</t>
  </si>
  <si>
    <t>kruhové potrubí spirálně vinuté z pozinkovaného plechu skupiny I. ve třídě těsnosti C včetně: spojovacího a těsnícího materiálu, závěsů s pružným uložením min. po 3 m, konzol a montážního materiálu, revizních a servisních otvorů</t>
  </si>
  <si>
    <t>1.41</t>
  </si>
  <si>
    <t>6</t>
  </si>
  <si>
    <r>
      <t>m</t>
    </r>
    <r>
      <rPr>
        <vertAlign val="superscript"/>
        <sz val="10"/>
        <rFont val="Calibri"/>
        <family val="2"/>
        <charset val="238"/>
      </rPr>
      <t>2</t>
    </r>
  </si>
  <si>
    <t>1.31</t>
  </si>
  <si>
    <t>1.32</t>
  </si>
  <si>
    <t>1.02</t>
  </si>
  <si>
    <t>1.60</t>
  </si>
  <si>
    <t>čtyřhranné potrubí z pozinkovaného plechu skupiny I. ve třídě těsnosti C včetně: spojovacího a těsnícího materiálu, závěsů s pružným uložením min. po 3 m, konzol a montážního materiálu, revizních a servisních otvorů</t>
  </si>
  <si>
    <t>1.42</t>
  </si>
  <si>
    <t>1.43</t>
  </si>
  <si>
    <t>Cena celkem bez DPH</t>
  </si>
  <si>
    <t>1.30</t>
  </si>
  <si>
    <t>1.11</t>
  </si>
  <si>
    <t>potrubí do obvodu 1890 mm - tvarovky</t>
  </si>
  <si>
    <t>potrubí do obvodu 1890 mm - rovné</t>
  </si>
  <si>
    <t>3</t>
  </si>
  <si>
    <t>Ø160 vč. 15% tvarovek</t>
  </si>
  <si>
    <t>1.33</t>
  </si>
  <si>
    <t>19</t>
  </si>
  <si>
    <t>0</t>
  </si>
  <si>
    <t>KRYT - STAVEBÍ REKONSTRUKCE PRO CHÚC</t>
  </si>
  <si>
    <t>zařízení 1 - větrání CHÚC</t>
  </si>
  <si>
    <t>potrubní radiální ventilátor pro 3050 m3/h při 150 Pa vč. spojovací manžety</t>
  </si>
  <si>
    <t>potrubní radiální ventilátor pro 3200 m3/h při 110 Pa vč. spojovací manžety</t>
  </si>
  <si>
    <t>1.03-1.09</t>
  </si>
  <si>
    <t>požární klapka do kruhového potrubí Ø250 mm ruční a teplotní s koncovým spínačem zavřeno</t>
  </si>
  <si>
    <t>1.12</t>
  </si>
  <si>
    <t>požární klapka do kruhového potrubí Ø315 mm ruční a teplotní s koncovým spínačem zavřeno</t>
  </si>
  <si>
    <t>1.13</t>
  </si>
  <si>
    <t>požární klapka do kruhového potrubí Ø160 mm ruční a teplotní s koncovým spínačem zavřeno</t>
  </si>
  <si>
    <t>1.14</t>
  </si>
  <si>
    <t>požární klapka do kruhového potrubí Ø250 mm se servopohonem 230 V a havarijní fcí, pod napětím otevřeno, s koncovým spínačem, součástí servopohonu je termoelektrický spouštěč s tepelnou pojistkou při překročení teploty v potrubí</t>
  </si>
  <si>
    <t>uzavírací klapka do čtyřhranného potrubí 500x1000 mm provedení pozink se servopohonem 230 V a havarijní fcí, pod napětím zavřeno a signalizací polohy zavřeno</t>
  </si>
  <si>
    <t>1.15</t>
  </si>
  <si>
    <t>uzavírací klapka do čtyřhranného potrubí 630x200 mm provedení pozink se servopohonem 230 V a havarijní fcí, pod napětím zavřeno a signalizací polohy zavřeno</t>
  </si>
  <si>
    <t>1.16</t>
  </si>
  <si>
    <t>uzavírací klapka do čtyřhranného potrubí Ø315 mm provedení pozink se servopohonem 230 V a havarijní fcí, pod napětím otevřeno a signalizací polohy zavřeno</t>
  </si>
  <si>
    <t>přetlaková klapka čtyřhranná 500x1000 mm s magnetem a nastavitelným přetlakem 50-90 Pa</t>
  </si>
  <si>
    <t>1.17</t>
  </si>
  <si>
    <t>1.18</t>
  </si>
  <si>
    <t>zpětná klapka do kruhového potrubí provedení pozink Ø400 mm</t>
  </si>
  <si>
    <t>1.19</t>
  </si>
  <si>
    <t>krycí mřížka 710x250 mm s oky 30x30 mm, provední pozink</t>
  </si>
  <si>
    <t>krycí mřížka 500x1000 mm s oky 30x30 mm, provední pozink</t>
  </si>
  <si>
    <t>krycí mřížka Ø400 s kruhy 20 mm, provední pozink</t>
  </si>
  <si>
    <t>krycí mřížka Ø315 s kruhy 20 mm, provední pozink</t>
  </si>
  <si>
    <t xml:space="preserve">protideš´tová žaluzie 500x1000 mm se sítem proti ptactvu, provedení hliník </t>
  </si>
  <si>
    <t>1.25-1.29</t>
  </si>
  <si>
    <t>Ø400 vč. 56% tvarovek</t>
  </si>
  <si>
    <t>Ø315 vč. 47% tvarovek</t>
  </si>
  <si>
    <t>Ø250 vč. 55% tvarovek</t>
  </si>
  <si>
    <t>1.34-1.39</t>
  </si>
  <si>
    <t>potrubí do obvodu 2630 mm - tvarovky</t>
  </si>
  <si>
    <t>potrubí do obvodu 2630 mm - rovné</t>
  </si>
  <si>
    <t>potrubí do obvodu 1500 mm - tvarovky</t>
  </si>
  <si>
    <t>potrubí do obvodu 1500 mm - rovné</t>
  </si>
  <si>
    <t>7</t>
  </si>
  <si>
    <t>tepelná izolace z minerální vlny 20 mm s AL polepem</t>
  </si>
  <si>
    <t>1.44</t>
  </si>
  <si>
    <t>1.45</t>
  </si>
  <si>
    <t>1.46-1.59</t>
  </si>
  <si>
    <t>33</t>
  </si>
  <si>
    <t>stavební úpravy</t>
  </si>
  <si>
    <t>1.03</t>
  </si>
  <si>
    <t>1.04</t>
  </si>
  <si>
    <t>1.05</t>
  </si>
  <si>
    <t>1.06</t>
  </si>
  <si>
    <t>1.07</t>
  </si>
  <si>
    <t>1.08</t>
  </si>
  <si>
    <t>1.09</t>
  </si>
  <si>
    <t>Přesun hmot nošením ručně</t>
  </si>
  <si>
    <t>Přesun a likvidace sutin ručně</t>
  </si>
  <si>
    <t>lešení - lehké pomocné</t>
  </si>
  <si>
    <t>soub.</t>
  </si>
  <si>
    <t>Nezměřitelné (drobné stavební přípomoce - dokončovací a zapravovací práce)</t>
  </si>
  <si>
    <t>Úklid staveniště</t>
  </si>
  <si>
    <t>Předávací dokumentace, atesty a certifikace</t>
  </si>
  <si>
    <t>EI EW 30 DP1 protipožární , ocelové, Rozměr 80-90/197 ost 150</t>
  </si>
  <si>
    <t>Klika bezp. štít, elox nerez , PZ pro FAB</t>
  </si>
  <si>
    <t>Samozavírač</t>
  </si>
  <si>
    <t>Montáž dveří</t>
  </si>
  <si>
    <t>Závěrečné seřízení dveří</t>
  </si>
  <si>
    <t>jednotková
cena vč. montáže</t>
  </si>
  <si>
    <t>Požárně dělící konstrukce - cihla plná pálená tl. 15cm spárovaná 1200x3500</t>
  </si>
  <si>
    <t>Požárně dělící konstrukce - cihla plná pálená tl. 15cm spárovaná 2500x3500</t>
  </si>
  <si>
    <t>Protipožární ucpávky skrz protipožární konstrukce</t>
  </si>
  <si>
    <t>Protipožární obložení kabelových tras v CHÚC</t>
  </si>
  <si>
    <t>m2</t>
  </si>
  <si>
    <t>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</si>
</sst>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19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 CE"/>
    </font>
    <font>
      <sz val="8"/>
      <color rgb="FF000000"/>
      <name val="Arial CE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60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10" fillId="0" borderId="2" xfId="8" applyFont="1" applyFill="1" applyBorder="1" applyAlignment="1">
      <alignment horizontal="center" vertical="center" wrapText="1"/>
    </xf>
    <xf numFmtId="44" fontId="9" fillId="0" borderId="0" xfId="6" applyFont="1" applyFill="1" applyAlignment="1">
      <alignment vertical="center"/>
    </xf>
    <xf numFmtId="44" fontId="8" fillId="0" borderId="2" xfId="6" applyFont="1" applyFill="1" applyBorder="1" applyAlignment="1">
      <alignment horizontal="center" vertical="center"/>
    </xf>
    <xf numFmtId="44" fontId="8" fillId="0" borderId="12" xfId="6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3" fontId="10" fillId="0" borderId="2" xfId="8" applyNumberFormat="1" applyFont="1" applyFill="1" applyBorder="1" applyAlignment="1">
      <alignment horizontal="center" vertical="center" wrapText="1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49" fontId="8" fillId="0" borderId="11" xfId="8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166" fontId="7" fillId="0" borderId="4" xfId="0" applyFont="1" applyFill="1" applyBorder="1" applyAlignment="1">
      <alignment vertical="center" wrapText="1"/>
    </xf>
    <xf numFmtId="166" fontId="7" fillId="0" borderId="4" xfId="0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top" wrapText="1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3" xfId="0" applyFont="1" applyFill="1" applyBorder="1" applyAlignment="1">
      <alignment horizontal="center" vertical="center"/>
    </xf>
    <xf numFmtId="44" fontId="7" fillId="0" borderId="3" xfId="6" applyFont="1" applyFill="1" applyBorder="1" applyAlignment="1">
      <alignment vertical="center"/>
    </xf>
    <xf numFmtId="44" fontId="7" fillId="0" borderId="14" xfId="6" applyFont="1" applyFill="1" applyBorder="1" applyAlignment="1">
      <alignment vertical="center"/>
    </xf>
    <xf numFmtId="44" fontId="7" fillId="0" borderId="4" xfId="6" applyFont="1" applyFill="1" applyBorder="1" applyAlignment="1">
      <alignment vertical="center"/>
    </xf>
    <xf numFmtId="44" fontId="7" fillId="0" borderId="5" xfId="6" applyFont="1" applyFill="1" applyBorder="1" applyAlignment="1">
      <alignment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4" fontId="7" fillId="0" borderId="19" xfId="6" applyFont="1" applyFill="1" applyBorder="1" applyAlignment="1">
      <alignment vertical="center"/>
    </xf>
    <xf numFmtId="44" fontId="7" fillId="0" borderId="20" xfId="6" applyFont="1" applyFill="1" applyBorder="1" applyAlignment="1">
      <alignment vertical="center"/>
    </xf>
    <xf numFmtId="49" fontId="7" fillId="0" borderId="18" xfId="0" applyNumberFormat="1" applyFont="1" applyFill="1" applyBorder="1" applyAlignment="1">
      <alignment horizontal="center" vertical="center"/>
    </xf>
    <xf numFmtId="44" fontId="7" fillId="0" borderId="15" xfId="6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49" fontId="7" fillId="0" borderId="26" xfId="0" applyNumberFormat="1" applyFont="1" applyFill="1" applyBorder="1" applyAlignment="1">
      <alignment horizontal="center" vertical="center"/>
    </xf>
    <xf numFmtId="166" fontId="7" fillId="0" borderId="27" xfId="0" applyFont="1" applyFill="1" applyBorder="1" applyAlignment="1">
      <alignment vertical="center" wrapText="1"/>
    </xf>
    <xf numFmtId="166" fontId="7" fillId="0" borderId="27" xfId="0" applyFont="1" applyFill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/>
    </xf>
    <xf numFmtId="44" fontId="9" fillId="0" borderId="27" xfId="6" applyFont="1" applyFill="1" applyBorder="1" applyAlignment="1">
      <alignment vertical="center"/>
    </xf>
    <xf numFmtId="44" fontId="9" fillId="0" borderId="28" xfId="6" applyFont="1" applyFill="1" applyBorder="1" applyAlignment="1">
      <alignment vertical="center"/>
    </xf>
    <xf numFmtId="166" fontId="16" fillId="0" borderId="29" xfId="0" applyFont="1" applyFill="1" applyBorder="1" applyAlignment="1">
      <alignment vertical="center" wrapText="1"/>
    </xf>
    <xf numFmtId="166" fontId="16" fillId="0" borderId="30" xfId="0" applyFont="1" applyFill="1" applyBorder="1" applyAlignment="1">
      <alignment horizontal="center" vertical="center"/>
    </xf>
    <xf numFmtId="49" fontId="16" fillId="0" borderId="30" xfId="0" applyNumberFormat="1" applyFont="1" applyFill="1" applyBorder="1" applyAlignment="1">
      <alignment horizontal="center" vertical="center"/>
    </xf>
    <xf numFmtId="44" fontId="16" fillId="0" borderId="30" xfId="6" applyFont="1" applyFill="1" applyBorder="1" applyAlignment="1">
      <alignment vertical="center"/>
    </xf>
    <xf numFmtId="44" fontId="16" fillId="0" borderId="31" xfId="6" applyFont="1" applyFill="1" applyBorder="1" applyAlignment="1">
      <alignment vertical="center"/>
    </xf>
    <xf numFmtId="44" fontId="7" fillId="0" borderId="15" xfId="6" applyNumberFormat="1" applyFont="1" applyFill="1" applyBorder="1" applyAlignment="1">
      <alignment vertical="center"/>
    </xf>
    <xf numFmtId="44" fontId="8" fillId="0" borderId="2" xfId="6" applyFont="1" applyFill="1" applyBorder="1" applyAlignment="1">
      <alignment horizontal="center" vertical="center" wrapText="1"/>
    </xf>
    <xf numFmtId="166" fontId="18" fillId="0" borderId="3" xfId="0" applyFont="1" applyBorder="1" applyAlignment="1">
      <alignment vertical="center" wrapText="1"/>
    </xf>
    <xf numFmtId="166" fontId="11" fillId="0" borderId="8" xfId="0" applyFont="1" applyFill="1" applyBorder="1" applyAlignment="1">
      <alignment horizontal="center" vertical="center" wrapText="1"/>
    </xf>
    <xf numFmtId="166" fontId="0" fillId="0" borderId="9" xfId="0" applyFill="1" applyBorder="1" applyAlignment="1">
      <alignment horizontal="center" vertical="center"/>
    </xf>
    <xf numFmtId="166" fontId="0" fillId="0" borderId="10" xfId="0" applyFill="1" applyBorder="1" applyAlignment="1">
      <alignment horizontal="center" vertical="center"/>
    </xf>
    <xf numFmtId="49" fontId="10" fillId="0" borderId="16" xfId="8" applyNumberFormat="1" applyFont="1" applyFill="1" applyBorder="1" applyAlignment="1">
      <alignment horizontal="center" vertical="center" wrapText="1"/>
    </xf>
    <xf numFmtId="166" fontId="0" fillId="0" borderId="4" xfId="0" applyBorder="1" applyAlignment="1">
      <alignment horizontal="center" vertical="center"/>
    </xf>
    <xf numFmtId="166" fontId="0" fillId="0" borderId="22" xfId="0" applyBorder="1" applyAlignment="1">
      <alignment horizontal="center" vertical="center"/>
    </xf>
    <xf numFmtId="49" fontId="13" fillId="0" borderId="23" xfId="8" applyNumberFormat="1" applyFont="1" applyFill="1" applyBorder="1" applyAlignment="1">
      <alignment horizontal="left" vertical="center" wrapText="1" shrinkToFit="1"/>
    </xf>
    <xf numFmtId="166" fontId="12" fillId="0" borderId="24" xfId="0" applyFont="1" applyBorder="1" applyAlignment="1">
      <alignment horizontal="left" vertical="center"/>
    </xf>
    <xf numFmtId="166" fontId="12" fillId="0" borderId="25" xfId="0" applyFont="1" applyBorder="1" applyAlignment="1">
      <alignment horizontal="left" vertical="center"/>
    </xf>
  </cellXfs>
  <cellStyles count="13">
    <cellStyle name="1D čísla" xfId="1" xr:uid="{00000000-0005-0000-0000-000000000000}"/>
    <cellStyle name="2D čísla" xfId="2" xr:uid="{00000000-0005-0000-0000-000001000000}"/>
    <cellStyle name="3D čísla" xfId="3" xr:uid="{00000000-0005-0000-0000-000002000000}"/>
    <cellStyle name="Celá čísla" xfId="4" xr:uid="{00000000-0005-0000-0000-000003000000}"/>
    <cellStyle name="Hlavička" xfId="5" xr:uid="{00000000-0005-0000-0000-000004000000}"/>
    <cellStyle name="Měna" xfId="6" builtinId="4"/>
    <cellStyle name="měny 2" xfId="12" xr:uid="{00000000-0005-0000-0000-000006000000}"/>
    <cellStyle name="Nadpis listu" xfId="7" xr:uid="{00000000-0005-0000-0000-000007000000}"/>
    <cellStyle name="Normální" xfId="0" builtinId="0"/>
    <cellStyle name="normální 2" xfId="11" xr:uid="{00000000-0005-0000-0000-000009000000}"/>
    <cellStyle name="normální 3" xfId="10" xr:uid="{00000000-0005-0000-0000-00000A000000}"/>
    <cellStyle name="Podhlavička" xfId="8" xr:uid="{00000000-0005-0000-0000-00000B000000}"/>
    <cellStyle name="pozice" xfId="9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5ECBD-8044-45DE-B9F9-A2E60D3A3D7B}">
  <sheetPr>
    <pageSetUpPr fitToPage="1"/>
  </sheetPr>
  <dimension ref="A1:F21"/>
  <sheetViews>
    <sheetView showZeros="0" tabSelected="1" view="pageBreakPreview" zoomScale="85" zoomScaleNormal="85" zoomScaleSheetLayoutView="85" workbookViewId="0">
      <selection activeCell="B6" sqref="B6"/>
    </sheetView>
  </sheetViews>
  <sheetFormatPr defaultColWidth="9.140625"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5" width="14.7109375" style="7" customWidth="1"/>
    <col min="6" max="6" width="14.28515625" style="7" customWidth="1"/>
    <col min="7" max="16384" width="9.140625" style="1"/>
  </cols>
  <sheetData>
    <row r="1" spans="1:6" ht="47.25" customHeight="1" x14ac:dyDescent="0.2">
      <c r="A1" s="51" t="s">
        <v>46</v>
      </c>
      <c r="B1" s="52"/>
      <c r="C1" s="52"/>
      <c r="D1" s="52"/>
      <c r="E1" s="52"/>
      <c r="F1" s="53"/>
    </row>
    <row r="2" spans="1:6" ht="19.5" customHeight="1" x14ac:dyDescent="0.2">
      <c r="A2" s="14" t="s">
        <v>2</v>
      </c>
      <c r="B2" s="10" t="s">
        <v>14</v>
      </c>
      <c r="C2" s="6" t="s">
        <v>0</v>
      </c>
      <c r="D2" s="11" t="s">
        <v>1</v>
      </c>
      <c r="E2" s="49" t="s">
        <v>108</v>
      </c>
      <c r="F2" s="9" t="s">
        <v>6</v>
      </c>
    </row>
    <row r="3" spans="1:6" ht="13.5" thickBot="1" x14ac:dyDescent="0.25">
      <c r="A3" s="54"/>
      <c r="B3" s="55"/>
      <c r="C3" s="55"/>
      <c r="D3" s="55"/>
      <c r="E3" s="55"/>
      <c r="F3" s="56"/>
    </row>
    <row r="4" spans="1:6" s="12" customFormat="1" ht="26.25" customHeight="1" x14ac:dyDescent="0.2">
      <c r="A4" s="57" t="s">
        <v>88</v>
      </c>
      <c r="B4" s="58"/>
      <c r="C4" s="58"/>
      <c r="D4" s="58"/>
      <c r="E4" s="58"/>
      <c r="F4" s="59"/>
    </row>
    <row r="5" spans="1:6" s="13" customFormat="1" ht="14.1" customHeight="1" x14ac:dyDescent="0.2">
      <c r="A5" s="23" t="s">
        <v>15</v>
      </c>
      <c r="B5" s="21" t="s">
        <v>109</v>
      </c>
      <c r="C5" s="24" t="s">
        <v>10</v>
      </c>
      <c r="D5" s="35" t="s">
        <v>19</v>
      </c>
      <c r="E5" s="25"/>
      <c r="F5" s="26"/>
    </row>
    <row r="6" spans="1:6" s="13" customFormat="1" ht="14.1" customHeight="1" x14ac:dyDescent="0.2">
      <c r="A6" s="23" t="s">
        <v>31</v>
      </c>
      <c r="B6" s="21" t="s">
        <v>110</v>
      </c>
      <c r="C6" s="24" t="s">
        <v>10</v>
      </c>
      <c r="D6" s="35" t="s">
        <v>4</v>
      </c>
      <c r="E6" s="25"/>
      <c r="F6" s="26"/>
    </row>
    <row r="7" spans="1:6" s="13" customFormat="1" ht="14.1" customHeight="1" x14ac:dyDescent="0.2">
      <c r="A7" s="23" t="s">
        <v>89</v>
      </c>
      <c r="B7" s="21" t="s">
        <v>110</v>
      </c>
      <c r="C7" s="24" t="s">
        <v>10</v>
      </c>
      <c r="D7" s="35" t="s">
        <v>4</v>
      </c>
      <c r="E7" s="25"/>
      <c r="F7" s="26"/>
    </row>
    <row r="8" spans="1:6" s="13" customFormat="1" ht="14.1" customHeight="1" x14ac:dyDescent="0.2">
      <c r="A8" s="23" t="s">
        <v>90</v>
      </c>
      <c r="B8" s="21" t="s">
        <v>96</v>
      </c>
      <c r="C8" s="24" t="s">
        <v>10</v>
      </c>
      <c r="D8" s="35" t="s">
        <v>4</v>
      </c>
      <c r="E8" s="25"/>
      <c r="F8" s="26"/>
    </row>
    <row r="9" spans="1:6" s="13" customFormat="1" ht="14.1" customHeight="1" x14ac:dyDescent="0.2">
      <c r="A9" s="23" t="s">
        <v>91</v>
      </c>
      <c r="B9" s="21" t="s">
        <v>97</v>
      </c>
      <c r="C9" s="24" t="s">
        <v>10</v>
      </c>
      <c r="D9" s="35" t="s">
        <v>4</v>
      </c>
      <c r="E9" s="25"/>
      <c r="F9" s="26"/>
    </row>
    <row r="10" spans="1:6" s="13" customFormat="1" ht="14.1" customHeight="1" x14ac:dyDescent="0.2">
      <c r="A10" s="23" t="s">
        <v>92</v>
      </c>
      <c r="B10" s="21" t="s">
        <v>98</v>
      </c>
      <c r="C10" s="24" t="s">
        <v>99</v>
      </c>
      <c r="D10" s="35" t="s">
        <v>4</v>
      </c>
      <c r="E10" s="25"/>
      <c r="F10" s="26"/>
    </row>
    <row r="11" spans="1:6" s="13" customFormat="1" ht="14.1" customHeight="1" x14ac:dyDescent="0.2">
      <c r="A11" s="23" t="s">
        <v>93</v>
      </c>
      <c r="B11" s="21" t="s">
        <v>100</v>
      </c>
      <c r="C11" s="24" t="s">
        <v>3</v>
      </c>
      <c r="D11" s="35" t="s">
        <v>4</v>
      </c>
      <c r="E11" s="25"/>
      <c r="F11" s="26"/>
    </row>
    <row r="12" spans="1:6" s="13" customFormat="1" ht="14.1" customHeight="1" x14ac:dyDescent="0.2">
      <c r="A12" s="23" t="s">
        <v>94</v>
      </c>
      <c r="B12" s="21" t="s">
        <v>101</v>
      </c>
      <c r="C12" s="24" t="s">
        <v>3</v>
      </c>
      <c r="D12" s="35" t="s">
        <v>4</v>
      </c>
      <c r="E12" s="25"/>
      <c r="F12" s="26"/>
    </row>
    <row r="13" spans="1:6" s="13" customFormat="1" ht="14.1" customHeight="1" x14ac:dyDescent="0.2">
      <c r="A13" s="23" t="s">
        <v>95</v>
      </c>
      <c r="B13" s="21" t="s">
        <v>102</v>
      </c>
      <c r="C13" s="24" t="s">
        <v>3</v>
      </c>
      <c r="D13" s="35" t="s">
        <v>4</v>
      </c>
      <c r="E13" s="25"/>
      <c r="F13" s="26"/>
    </row>
    <row r="14" spans="1:6" s="13" customFormat="1" ht="14.1" customHeight="1" x14ac:dyDescent="0.2">
      <c r="A14" s="23" t="s">
        <v>20</v>
      </c>
      <c r="B14" s="21" t="s">
        <v>111</v>
      </c>
      <c r="C14" s="24" t="s">
        <v>99</v>
      </c>
      <c r="D14" s="35" t="s">
        <v>41</v>
      </c>
      <c r="E14" s="25"/>
      <c r="F14" s="26"/>
    </row>
    <row r="15" spans="1:6" s="13" customFormat="1" ht="14.1" customHeight="1" x14ac:dyDescent="0.2">
      <c r="A15" s="23" t="s">
        <v>38</v>
      </c>
      <c r="B15" s="21" t="s">
        <v>112</v>
      </c>
      <c r="C15" s="24" t="s">
        <v>113</v>
      </c>
      <c r="D15" s="35" t="s">
        <v>114</v>
      </c>
      <c r="E15" s="25"/>
      <c r="F15" s="26"/>
    </row>
    <row r="16" spans="1:6" s="13" customFormat="1" ht="14.1" customHeight="1" x14ac:dyDescent="0.2">
      <c r="A16" s="23" t="s">
        <v>52</v>
      </c>
      <c r="B16" s="50" t="s">
        <v>103</v>
      </c>
      <c r="C16" s="24" t="s">
        <v>3</v>
      </c>
      <c r="D16" s="35" t="s">
        <v>82</v>
      </c>
      <c r="E16" s="25"/>
      <c r="F16" s="26"/>
    </row>
    <row r="17" spans="1:6" s="13" customFormat="1" ht="14.1" customHeight="1" x14ac:dyDescent="0.2">
      <c r="A17" s="23" t="s">
        <v>54</v>
      </c>
      <c r="B17" s="50" t="s">
        <v>104</v>
      </c>
      <c r="C17" s="24" t="s">
        <v>3</v>
      </c>
      <c r="D17" s="35" t="s">
        <v>82</v>
      </c>
      <c r="E17" s="25"/>
      <c r="F17" s="26"/>
    </row>
    <row r="18" spans="1:6" s="13" customFormat="1" ht="14.1" customHeight="1" x14ac:dyDescent="0.2">
      <c r="A18" s="23" t="s">
        <v>56</v>
      </c>
      <c r="B18" s="21" t="s">
        <v>105</v>
      </c>
      <c r="C18" s="24" t="s">
        <v>3</v>
      </c>
      <c r="D18" s="35" t="s">
        <v>4</v>
      </c>
      <c r="E18" s="25"/>
      <c r="F18" s="26"/>
    </row>
    <row r="19" spans="1:6" s="13" customFormat="1" ht="14.1" customHeight="1" x14ac:dyDescent="0.2">
      <c r="A19" s="23" t="s">
        <v>59</v>
      </c>
      <c r="B19" s="21" t="s">
        <v>106</v>
      </c>
      <c r="C19" s="24" t="s">
        <v>3</v>
      </c>
      <c r="D19" s="35" t="s">
        <v>82</v>
      </c>
      <c r="E19" s="25"/>
      <c r="F19" s="26"/>
    </row>
    <row r="20" spans="1:6" s="13" customFormat="1" ht="14.1" customHeight="1" x14ac:dyDescent="0.2">
      <c r="A20" s="23" t="s">
        <v>61</v>
      </c>
      <c r="B20" s="21" t="s">
        <v>107</v>
      </c>
      <c r="C20" s="24" t="s">
        <v>9</v>
      </c>
      <c r="D20" s="35" t="s">
        <v>27</v>
      </c>
      <c r="E20" s="25"/>
      <c r="F20" s="26"/>
    </row>
    <row r="21" spans="1:6" ht="14.1" customHeight="1" thickBot="1" x14ac:dyDescent="0.25">
      <c r="A21" s="36"/>
      <c r="B21" s="38"/>
      <c r="C21" s="39"/>
      <c r="D21" s="40"/>
      <c r="E21" s="41"/>
      <c r="F21" s="42"/>
    </row>
  </sheetData>
  <mergeCells count="3">
    <mergeCell ref="A1:F1"/>
    <mergeCell ref="A3:F3"/>
    <mergeCell ref="A4:F4"/>
  </mergeCells>
  <phoneticPr fontId="17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4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showZeros="0" view="pageBreakPreview" zoomScale="85" zoomScaleNormal="85" zoomScaleSheetLayoutView="85" workbookViewId="0">
      <selection sqref="A1:G1"/>
    </sheetView>
  </sheetViews>
  <sheetFormatPr defaultColWidth="9.140625"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6" width="14.7109375" style="7" customWidth="1"/>
    <col min="7" max="7" width="14.28515625" style="7" customWidth="1"/>
    <col min="8" max="16384" width="9.140625" style="1"/>
  </cols>
  <sheetData>
    <row r="1" spans="1:7" ht="47.25" customHeight="1" x14ac:dyDescent="0.2">
      <c r="A1" s="51" t="s">
        <v>46</v>
      </c>
      <c r="B1" s="52"/>
      <c r="C1" s="52"/>
      <c r="D1" s="52"/>
      <c r="E1" s="52"/>
      <c r="F1" s="52"/>
      <c r="G1" s="53"/>
    </row>
    <row r="2" spans="1:7" ht="19.5" customHeight="1" x14ac:dyDescent="0.2">
      <c r="A2" s="14" t="s">
        <v>2</v>
      </c>
      <c r="B2" s="10" t="s">
        <v>14</v>
      </c>
      <c r="C2" s="6" t="s">
        <v>0</v>
      </c>
      <c r="D2" s="11" t="s">
        <v>1</v>
      </c>
      <c r="E2" s="8" t="s">
        <v>5</v>
      </c>
      <c r="F2" s="8" t="s">
        <v>8</v>
      </c>
      <c r="G2" s="9" t="s">
        <v>6</v>
      </c>
    </row>
    <row r="3" spans="1:7" ht="13.5" thickBot="1" x14ac:dyDescent="0.25">
      <c r="A3" s="54"/>
      <c r="B3" s="55"/>
      <c r="C3" s="55"/>
      <c r="D3" s="55"/>
      <c r="E3" s="55"/>
      <c r="F3" s="55"/>
      <c r="G3" s="56"/>
    </row>
    <row r="4" spans="1:7" s="12" customFormat="1" ht="26.25" customHeight="1" x14ac:dyDescent="0.2">
      <c r="A4" s="57" t="s">
        <v>47</v>
      </c>
      <c r="B4" s="58"/>
      <c r="C4" s="58"/>
      <c r="D4" s="58"/>
      <c r="E4" s="58"/>
      <c r="F4" s="58"/>
      <c r="G4" s="59"/>
    </row>
    <row r="5" spans="1:7" s="13" customFormat="1" ht="14.1" customHeight="1" x14ac:dyDescent="0.2">
      <c r="A5" s="15" t="s">
        <v>15</v>
      </c>
      <c r="B5" s="16" t="s">
        <v>7</v>
      </c>
      <c r="C5" s="17" t="s">
        <v>10</v>
      </c>
      <c r="D5" s="29" t="s">
        <v>4</v>
      </c>
      <c r="E5" s="27">
        <v>21900</v>
      </c>
      <c r="F5" s="27">
        <f>E5*0.35</f>
        <v>7664.9999999999991</v>
      </c>
      <c r="G5" s="31">
        <f>D5*(E5+F5)</f>
        <v>29565</v>
      </c>
    </row>
    <row r="6" spans="1:7" s="13" customFormat="1" ht="14.1" customHeight="1" x14ac:dyDescent="0.2">
      <c r="A6" s="18"/>
      <c r="B6" s="20" t="s">
        <v>48</v>
      </c>
      <c r="C6" s="19"/>
      <c r="D6" s="30"/>
      <c r="E6" s="28"/>
      <c r="F6" s="28"/>
      <c r="G6" s="32"/>
    </row>
    <row r="7" spans="1:7" s="13" customFormat="1" ht="14.1" customHeight="1" x14ac:dyDescent="0.2">
      <c r="A7" s="15" t="s">
        <v>31</v>
      </c>
      <c r="B7" s="16" t="s">
        <v>7</v>
      </c>
      <c r="C7" s="17" t="s">
        <v>10</v>
      </c>
      <c r="D7" s="29" t="s">
        <v>4</v>
      </c>
      <c r="E7" s="27">
        <v>21900</v>
      </c>
      <c r="F7" s="27">
        <f>E7*0.35</f>
        <v>7664.9999999999991</v>
      </c>
      <c r="G7" s="31">
        <f>D7*(E7+F7)</f>
        <v>29565</v>
      </c>
    </row>
    <row r="8" spans="1:7" s="13" customFormat="1" ht="14.1" customHeight="1" x14ac:dyDescent="0.2">
      <c r="A8" s="18"/>
      <c r="B8" s="20" t="s">
        <v>49</v>
      </c>
      <c r="C8" s="19"/>
      <c r="D8" s="30"/>
      <c r="E8" s="28"/>
      <c r="F8" s="28"/>
      <c r="G8" s="32"/>
    </row>
    <row r="9" spans="1:7" s="13" customFormat="1" ht="14.1" customHeight="1" x14ac:dyDescent="0.2">
      <c r="A9" s="23" t="s">
        <v>50</v>
      </c>
      <c r="B9" s="21" t="s">
        <v>17</v>
      </c>
      <c r="C9" s="24"/>
      <c r="D9" s="35"/>
      <c r="E9" s="25"/>
      <c r="F9" s="25"/>
      <c r="G9" s="26"/>
    </row>
    <row r="10" spans="1:7" s="13" customFormat="1" ht="14.1" customHeight="1" x14ac:dyDescent="0.2">
      <c r="A10" s="15" t="s">
        <v>20</v>
      </c>
      <c r="B10" s="16" t="s">
        <v>7</v>
      </c>
      <c r="C10" s="17" t="s">
        <v>3</v>
      </c>
      <c r="D10" s="29" t="s">
        <v>4</v>
      </c>
      <c r="E10" s="27">
        <v>7100</v>
      </c>
      <c r="F10" s="27">
        <f>E10*0.35</f>
        <v>2485</v>
      </c>
      <c r="G10" s="31">
        <f>D10*(E10+F10)</f>
        <v>9585</v>
      </c>
    </row>
    <row r="11" spans="1:7" s="13" customFormat="1" ht="42" customHeight="1" x14ac:dyDescent="0.2">
      <c r="A11" s="18"/>
      <c r="B11" s="20" t="s">
        <v>57</v>
      </c>
      <c r="C11" s="19"/>
      <c r="D11" s="30"/>
      <c r="E11" s="28"/>
      <c r="F11" s="28"/>
      <c r="G11" s="32"/>
    </row>
    <row r="12" spans="1:7" s="13" customFormat="1" ht="14.1" customHeight="1" x14ac:dyDescent="0.2">
      <c r="A12" s="15" t="s">
        <v>38</v>
      </c>
      <c r="B12" s="16" t="s">
        <v>7</v>
      </c>
      <c r="C12" s="17" t="s">
        <v>3</v>
      </c>
      <c r="D12" s="29" t="s">
        <v>4</v>
      </c>
      <c r="E12" s="27">
        <v>4500</v>
      </c>
      <c r="F12" s="27">
        <f>E12*0.35</f>
        <v>1575</v>
      </c>
      <c r="G12" s="31">
        <f>D12*(E12+F12)</f>
        <v>6075</v>
      </c>
    </row>
    <row r="13" spans="1:7" s="13" customFormat="1" ht="14.1" customHeight="1" x14ac:dyDescent="0.2">
      <c r="A13" s="18"/>
      <c r="B13" s="20" t="s">
        <v>53</v>
      </c>
      <c r="C13" s="19"/>
      <c r="D13" s="30"/>
      <c r="E13" s="28"/>
      <c r="F13" s="28"/>
      <c r="G13" s="32"/>
    </row>
    <row r="14" spans="1:7" s="13" customFormat="1" ht="14.1" customHeight="1" x14ac:dyDescent="0.2">
      <c r="A14" s="15" t="s">
        <v>52</v>
      </c>
      <c r="B14" s="16" t="s">
        <v>7</v>
      </c>
      <c r="C14" s="17" t="s">
        <v>3</v>
      </c>
      <c r="D14" s="29" t="s">
        <v>41</v>
      </c>
      <c r="E14" s="27">
        <v>3100</v>
      </c>
      <c r="F14" s="27">
        <f>E14*0.35</f>
        <v>1085</v>
      </c>
      <c r="G14" s="31">
        <f>D14*(E14+F14)</f>
        <v>12555</v>
      </c>
    </row>
    <row r="15" spans="1:7" s="13" customFormat="1" ht="14.1" customHeight="1" x14ac:dyDescent="0.2">
      <c r="A15" s="18"/>
      <c r="B15" s="20" t="s">
        <v>51</v>
      </c>
      <c r="C15" s="19"/>
      <c r="D15" s="30"/>
      <c r="E15" s="28"/>
      <c r="F15" s="28"/>
      <c r="G15" s="32"/>
    </row>
    <row r="16" spans="1:7" s="13" customFormat="1" ht="14.1" customHeight="1" x14ac:dyDescent="0.2">
      <c r="A16" s="15" t="s">
        <v>54</v>
      </c>
      <c r="B16" s="16" t="s">
        <v>7</v>
      </c>
      <c r="C16" s="17" t="s">
        <v>3</v>
      </c>
      <c r="D16" s="29" t="s">
        <v>4</v>
      </c>
      <c r="E16" s="27">
        <v>2800</v>
      </c>
      <c r="F16" s="27">
        <f>E16*0.35</f>
        <v>979.99999999999989</v>
      </c>
      <c r="G16" s="31">
        <f>D16*(E16+F16)</f>
        <v>3780</v>
      </c>
    </row>
    <row r="17" spans="1:7" s="13" customFormat="1" ht="14.1" customHeight="1" x14ac:dyDescent="0.2">
      <c r="A17" s="18"/>
      <c r="B17" s="20" t="s">
        <v>55</v>
      </c>
      <c r="C17" s="19"/>
      <c r="D17" s="30"/>
      <c r="E17" s="28"/>
      <c r="F17" s="28"/>
      <c r="G17" s="32"/>
    </row>
    <row r="18" spans="1:7" s="13" customFormat="1" ht="14.1" customHeight="1" x14ac:dyDescent="0.2">
      <c r="A18" s="15" t="s">
        <v>56</v>
      </c>
      <c r="B18" s="16" t="s">
        <v>7</v>
      </c>
      <c r="C18" s="17" t="s">
        <v>3</v>
      </c>
      <c r="D18" s="29" t="s">
        <v>4</v>
      </c>
      <c r="E18" s="27">
        <v>6900</v>
      </c>
      <c r="F18" s="27">
        <f>E18*0.35</f>
        <v>2415</v>
      </c>
      <c r="G18" s="31">
        <f>D18*(E18+F18)</f>
        <v>9315</v>
      </c>
    </row>
    <row r="19" spans="1:7" s="13" customFormat="1" ht="27.95" customHeight="1" x14ac:dyDescent="0.2">
      <c r="A19" s="18"/>
      <c r="B19" s="20" t="s">
        <v>58</v>
      </c>
      <c r="C19" s="19"/>
      <c r="D19" s="30"/>
      <c r="E19" s="28"/>
      <c r="F19" s="28"/>
      <c r="G19" s="32"/>
    </row>
    <row r="20" spans="1:7" s="13" customFormat="1" ht="14.1" customHeight="1" x14ac:dyDescent="0.2">
      <c r="A20" s="15" t="s">
        <v>59</v>
      </c>
      <c r="B20" s="16" t="s">
        <v>7</v>
      </c>
      <c r="C20" s="17" t="s">
        <v>3</v>
      </c>
      <c r="D20" s="29" t="s">
        <v>4</v>
      </c>
      <c r="E20" s="27">
        <v>4500</v>
      </c>
      <c r="F20" s="27">
        <f>E20*0.35</f>
        <v>1575</v>
      </c>
      <c r="G20" s="31">
        <f>D20*(E20+F20)</f>
        <v>6075</v>
      </c>
    </row>
    <row r="21" spans="1:7" s="13" customFormat="1" ht="27.95" customHeight="1" x14ac:dyDescent="0.2">
      <c r="A21" s="18"/>
      <c r="B21" s="20" t="s">
        <v>60</v>
      </c>
      <c r="C21" s="19"/>
      <c r="D21" s="30"/>
      <c r="E21" s="28"/>
      <c r="F21" s="28"/>
      <c r="G21" s="32"/>
    </row>
    <row r="22" spans="1:7" s="13" customFormat="1" ht="14.1" customHeight="1" x14ac:dyDescent="0.2">
      <c r="A22" s="15" t="s">
        <v>61</v>
      </c>
      <c r="B22" s="16" t="s">
        <v>7</v>
      </c>
      <c r="C22" s="17" t="s">
        <v>3</v>
      </c>
      <c r="D22" s="29" t="s">
        <v>4</v>
      </c>
      <c r="E22" s="27">
        <v>3700</v>
      </c>
      <c r="F22" s="27">
        <f>E22*0.35</f>
        <v>1295</v>
      </c>
      <c r="G22" s="31">
        <f>D22*(E22+F22)</f>
        <v>4995</v>
      </c>
    </row>
    <row r="23" spans="1:7" s="13" customFormat="1" ht="27.95" customHeight="1" x14ac:dyDescent="0.2">
      <c r="A23" s="18"/>
      <c r="B23" s="20" t="s">
        <v>62</v>
      </c>
      <c r="C23" s="19"/>
      <c r="D23" s="30"/>
      <c r="E23" s="28"/>
      <c r="F23" s="28"/>
      <c r="G23" s="32"/>
    </row>
    <row r="24" spans="1:7" s="13" customFormat="1" ht="14.1" customHeight="1" x14ac:dyDescent="0.2">
      <c r="A24" s="15" t="s">
        <v>64</v>
      </c>
      <c r="B24" s="16" t="s">
        <v>7</v>
      </c>
      <c r="C24" s="17" t="s">
        <v>3</v>
      </c>
      <c r="D24" s="29" t="s">
        <v>4</v>
      </c>
      <c r="E24" s="27">
        <v>13600</v>
      </c>
      <c r="F24" s="27">
        <f>E24*0.35</f>
        <v>4760</v>
      </c>
      <c r="G24" s="31">
        <f>D24*(E24+F24)</f>
        <v>18360</v>
      </c>
    </row>
    <row r="25" spans="1:7" s="13" customFormat="1" ht="14.1" customHeight="1" x14ac:dyDescent="0.2">
      <c r="A25" s="18"/>
      <c r="B25" s="20" t="s">
        <v>63</v>
      </c>
      <c r="C25" s="19"/>
      <c r="D25" s="30"/>
      <c r="E25" s="28"/>
      <c r="F25" s="28"/>
      <c r="G25" s="32"/>
    </row>
    <row r="26" spans="1:7" s="13" customFormat="1" ht="14.1" customHeight="1" x14ac:dyDescent="0.2">
      <c r="A26" s="15" t="s">
        <v>65</v>
      </c>
      <c r="B26" s="16" t="s">
        <v>7</v>
      </c>
      <c r="C26" s="17" t="s">
        <v>3</v>
      </c>
      <c r="D26" s="29" t="s">
        <v>19</v>
      </c>
      <c r="E26" s="27">
        <v>1060</v>
      </c>
      <c r="F26" s="27">
        <f>E26*0.35</f>
        <v>371</v>
      </c>
      <c r="G26" s="31">
        <f>D26*(E26+F26)</f>
        <v>2862</v>
      </c>
    </row>
    <row r="27" spans="1:7" s="13" customFormat="1" ht="14.1" customHeight="1" x14ac:dyDescent="0.2">
      <c r="A27" s="18"/>
      <c r="B27" s="20" t="s">
        <v>66</v>
      </c>
      <c r="C27" s="19"/>
      <c r="D27" s="30"/>
      <c r="E27" s="28"/>
      <c r="F27" s="28"/>
      <c r="G27" s="32"/>
    </row>
    <row r="28" spans="1:7" s="13" customFormat="1" ht="14.1" customHeight="1" x14ac:dyDescent="0.2">
      <c r="A28" s="23" t="s">
        <v>67</v>
      </c>
      <c r="B28" s="21" t="s">
        <v>17</v>
      </c>
      <c r="C28" s="24"/>
      <c r="D28" s="35"/>
      <c r="E28" s="25"/>
      <c r="F28" s="25"/>
      <c r="G28" s="26"/>
    </row>
    <row r="29" spans="1:7" s="13" customFormat="1" ht="14.1" customHeight="1" x14ac:dyDescent="0.2">
      <c r="A29" s="15" t="s">
        <v>16</v>
      </c>
      <c r="B29" s="16" t="s">
        <v>7</v>
      </c>
      <c r="C29" s="17" t="s">
        <v>3</v>
      </c>
      <c r="D29" s="29" t="s">
        <v>4</v>
      </c>
      <c r="E29" s="27">
        <v>1200</v>
      </c>
      <c r="F29" s="27">
        <f>E29*0.3</f>
        <v>360</v>
      </c>
      <c r="G29" s="31">
        <f>D29*(E29+F29)</f>
        <v>1560</v>
      </c>
    </row>
    <row r="30" spans="1:7" s="13" customFormat="1" ht="14.1" customHeight="1" x14ac:dyDescent="0.2">
      <c r="A30" s="18"/>
      <c r="B30" s="20" t="s">
        <v>69</v>
      </c>
      <c r="C30" s="19"/>
      <c r="D30" s="30"/>
      <c r="E30" s="28"/>
      <c r="F30" s="28"/>
      <c r="G30" s="32"/>
    </row>
    <row r="31" spans="1:7" s="13" customFormat="1" ht="14.1" customHeight="1" x14ac:dyDescent="0.2">
      <c r="A31" s="15" t="s">
        <v>21</v>
      </c>
      <c r="B31" s="16" t="s">
        <v>7</v>
      </c>
      <c r="C31" s="17" t="s">
        <v>3</v>
      </c>
      <c r="D31" s="29" t="s">
        <v>4</v>
      </c>
      <c r="E31" s="27">
        <v>730</v>
      </c>
      <c r="F31" s="27">
        <f>E31*0.3</f>
        <v>219</v>
      </c>
      <c r="G31" s="31">
        <f>D31*(E31+F31)</f>
        <v>949</v>
      </c>
    </row>
    <row r="32" spans="1:7" s="13" customFormat="1" ht="14.1" customHeight="1" x14ac:dyDescent="0.2">
      <c r="A32" s="18"/>
      <c r="B32" s="20" t="s">
        <v>68</v>
      </c>
      <c r="C32" s="19"/>
      <c r="D32" s="30"/>
      <c r="E32" s="28"/>
      <c r="F32" s="28"/>
      <c r="G32" s="32"/>
    </row>
    <row r="33" spans="1:7" s="13" customFormat="1" ht="14.1" customHeight="1" x14ac:dyDescent="0.2">
      <c r="A33" s="15" t="s">
        <v>22</v>
      </c>
      <c r="B33" s="16" t="s">
        <v>7</v>
      </c>
      <c r="C33" s="17" t="s">
        <v>3</v>
      </c>
      <c r="D33" s="29" t="s">
        <v>41</v>
      </c>
      <c r="E33" s="27">
        <v>1100</v>
      </c>
      <c r="F33" s="27">
        <f>E33*0.3</f>
        <v>330</v>
      </c>
      <c r="G33" s="31">
        <f>D33*(E33+F33)</f>
        <v>4290</v>
      </c>
    </row>
    <row r="34" spans="1:7" s="13" customFormat="1" ht="14.1" customHeight="1" x14ac:dyDescent="0.2">
      <c r="A34" s="18"/>
      <c r="B34" s="20" t="s">
        <v>70</v>
      </c>
      <c r="C34" s="19"/>
      <c r="D34" s="30"/>
      <c r="E34" s="28"/>
      <c r="F34" s="28"/>
      <c r="G34" s="32"/>
    </row>
    <row r="35" spans="1:7" s="13" customFormat="1" ht="14.1" customHeight="1" x14ac:dyDescent="0.2">
      <c r="A35" s="15" t="s">
        <v>23</v>
      </c>
      <c r="B35" s="16" t="s">
        <v>7</v>
      </c>
      <c r="C35" s="17" t="s">
        <v>3</v>
      </c>
      <c r="D35" s="29" t="s">
        <v>4</v>
      </c>
      <c r="E35" s="27">
        <v>780</v>
      </c>
      <c r="F35" s="27">
        <f>E35*0.3</f>
        <v>234</v>
      </c>
      <c r="G35" s="31">
        <f>D35*(E35+F35)</f>
        <v>1014</v>
      </c>
    </row>
    <row r="36" spans="1:7" s="13" customFormat="1" ht="14.1" customHeight="1" x14ac:dyDescent="0.2">
      <c r="A36" s="18"/>
      <c r="B36" s="20" t="s">
        <v>71</v>
      </c>
      <c r="C36" s="19"/>
      <c r="D36" s="30"/>
      <c r="E36" s="28"/>
      <c r="F36" s="28"/>
      <c r="G36" s="32"/>
    </row>
    <row r="37" spans="1:7" s="13" customFormat="1" ht="14.1" customHeight="1" x14ac:dyDescent="0.2">
      <c r="A37" s="15" t="s">
        <v>24</v>
      </c>
      <c r="B37" s="16" t="s">
        <v>7</v>
      </c>
      <c r="C37" s="17" t="s">
        <v>3</v>
      </c>
      <c r="D37" s="29" t="s">
        <v>4</v>
      </c>
      <c r="E37" s="27">
        <v>10300</v>
      </c>
      <c r="F37" s="27">
        <f>E37*0.3</f>
        <v>3090</v>
      </c>
      <c r="G37" s="31">
        <f>D37*(E37+F37)</f>
        <v>13390</v>
      </c>
    </row>
    <row r="38" spans="1:7" s="13" customFormat="1" ht="14.1" customHeight="1" x14ac:dyDescent="0.2">
      <c r="A38" s="18"/>
      <c r="B38" s="20" t="s">
        <v>72</v>
      </c>
      <c r="C38" s="19"/>
      <c r="D38" s="30"/>
      <c r="E38" s="28"/>
      <c r="F38" s="28"/>
      <c r="G38" s="32"/>
    </row>
    <row r="39" spans="1:7" s="13" customFormat="1" ht="14.1" customHeight="1" x14ac:dyDescent="0.2">
      <c r="A39" s="15" t="s">
        <v>73</v>
      </c>
      <c r="B39" s="16" t="s">
        <v>17</v>
      </c>
      <c r="C39" s="17"/>
      <c r="D39" s="33"/>
      <c r="E39" s="25"/>
      <c r="F39" s="28"/>
      <c r="G39" s="32"/>
    </row>
    <row r="40" spans="1:7" s="13" customFormat="1" ht="27.95" customHeight="1" x14ac:dyDescent="0.2">
      <c r="A40" s="15"/>
      <c r="B40" s="22" t="s">
        <v>25</v>
      </c>
      <c r="C40" s="17"/>
      <c r="D40" s="33"/>
      <c r="E40" s="25"/>
      <c r="F40" s="27"/>
      <c r="G40" s="31"/>
    </row>
    <row r="41" spans="1:7" s="13" customFormat="1" ht="14.1" customHeight="1" x14ac:dyDescent="0.2">
      <c r="A41" s="23" t="s">
        <v>37</v>
      </c>
      <c r="B41" s="21" t="s">
        <v>74</v>
      </c>
      <c r="C41" s="24" t="s">
        <v>11</v>
      </c>
      <c r="D41" s="35" t="s">
        <v>41</v>
      </c>
      <c r="E41" s="25">
        <v>510</v>
      </c>
      <c r="F41" s="25">
        <f>E41*0.45</f>
        <v>229.5</v>
      </c>
      <c r="G41" s="34">
        <f t="shared" ref="G41:G44" si="0">D41*(E41+F41)</f>
        <v>2218.5</v>
      </c>
    </row>
    <row r="42" spans="1:7" s="13" customFormat="1" ht="14.1" customHeight="1" x14ac:dyDescent="0.2">
      <c r="A42" s="23" t="s">
        <v>29</v>
      </c>
      <c r="B42" s="21" t="s">
        <v>75</v>
      </c>
      <c r="C42" s="24" t="s">
        <v>11</v>
      </c>
      <c r="D42" s="35" t="s">
        <v>19</v>
      </c>
      <c r="E42" s="25">
        <v>410</v>
      </c>
      <c r="F42" s="25">
        <f t="shared" ref="F42:F43" si="1">E42*0.45</f>
        <v>184.5</v>
      </c>
      <c r="G42" s="34">
        <f t="shared" si="0"/>
        <v>1189</v>
      </c>
    </row>
    <row r="43" spans="1:7" s="13" customFormat="1" ht="14.1" customHeight="1" x14ac:dyDescent="0.2">
      <c r="A43" s="23" t="s">
        <v>30</v>
      </c>
      <c r="B43" s="21" t="s">
        <v>76</v>
      </c>
      <c r="C43" s="24" t="s">
        <v>11</v>
      </c>
      <c r="D43" s="35" t="s">
        <v>41</v>
      </c>
      <c r="E43" s="25">
        <v>390</v>
      </c>
      <c r="F43" s="25">
        <f t="shared" si="1"/>
        <v>175.5</v>
      </c>
      <c r="G43" s="34">
        <f t="shared" si="0"/>
        <v>1696.5</v>
      </c>
    </row>
    <row r="44" spans="1:7" s="13" customFormat="1" ht="14.1" customHeight="1" x14ac:dyDescent="0.2">
      <c r="A44" s="23" t="s">
        <v>43</v>
      </c>
      <c r="B44" s="21" t="s">
        <v>42</v>
      </c>
      <c r="C44" s="24" t="s">
        <v>11</v>
      </c>
      <c r="D44" s="35" t="s">
        <v>4</v>
      </c>
      <c r="E44" s="25">
        <v>230</v>
      </c>
      <c r="F44" s="25">
        <f t="shared" ref="F44" si="2">E44*0.45</f>
        <v>103.5</v>
      </c>
      <c r="G44" s="34">
        <f t="shared" si="0"/>
        <v>333.5</v>
      </c>
    </row>
    <row r="45" spans="1:7" s="13" customFormat="1" ht="14.1" customHeight="1" x14ac:dyDescent="0.2">
      <c r="A45" s="15" t="s">
        <v>77</v>
      </c>
      <c r="B45" s="16" t="s">
        <v>17</v>
      </c>
      <c r="C45" s="17"/>
      <c r="D45" s="33"/>
      <c r="E45" s="25"/>
      <c r="F45" s="25"/>
      <c r="G45" s="34"/>
    </row>
    <row r="46" spans="1:7" s="13" customFormat="1" ht="27.95" customHeight="1" x14ac:dyDescent="0.2">
      <c r="A46" s="23"/>
      <c r="B46" s="22" t="s">
        <v>33</v>
      </c>
      <c r="C46" s="24"/>
      <c r="D46" s="35"/>
      <c r="E46" s="25"/>
      <c r="F46" s="25"/>
      <c r="G46" s="26"/>
    </row>
    <row r="47" spans="1:7" s="13" customFormat="1" ht="14.1" customHeight="1" x14ac:dyDescent="0.2">
      <c r="A47" s="23" t="s">
        <v>18</v>
      </c>
      <c r="B47" s="21" t="s">
        <v>78</v>
      </c>
      <c r="C47" s="24" t="s">
        <v>28</v>
      </c>
      <c r="D47" s="35" t="s">
        <v>19</v>
      </c>
      <c r="E47" s="25">
        <v>440</v>
      </c>
      <c r="F47" s="27">
        <f>E47*0.45</f>
        <v>198</v>
      </c>
      <c r="G47" s="31">
        <f t="shared" ref="G47:G50" si="3">D47*(E47+F47)</f>
        <v>1276</v>
      </c>
    </row>
    <row r="48" spans="1:7" s="13" customFormat="1" ht="14.1" customHeight="1" x14ac:dyDescent="0.2">
      <c r="A48" s="23" t="s">
        <v>26</v>
      </c>
      <c r="B48" s="21" t="s">
        <v>79</v>
      </c>
      <c r="C48" s="24" t="s">
        <v>28</v>
      </c>
      <c r="D48" s="35" t="s">
        <v>45</v>
      </c>
      <c r="E48" s="25">
        <v>330</v>
      </c>
      <c r="F48" s="27">
        <f t="shared" ref="F48:F52" si="4">E48*0.45</f>
        <v>148.5</v>
      </c>
      <c r="G48" s="31">
        <f t="shared" si="3"/>
        <v>0</v>
      </c>
    </row>
    <row r="49" spans="1:7" s="13" customFormat="1" ht="14.1" customHeight="1" x14ac:dyDescent="0.2">
      <c r="A49" s="23" t="s">
        <v>34</v>
      </c>
      <c r="B49" s="21" t="s">
        <v>39</v>
      </c>
      <c r="C49" s="24" t="s">
        <v>28</v>
      </c>
      <c r="D49" s="35" t="s">
        <v>82</v>
      </c>
      <c r="E49" s="25">
        <v>440</v>
      </c>
      <c r="F49" s="27">
        <f t="shared" ref="F49:F50" si="5">E49*0.45</f>
        <v>198</v>
      </c>
      <c r="G49" s="31">
        <f t="shared" si="3"/>
        <v>4466</v>
      </c>
    </row>
    <row r="50" spans="1:7" s="13" customFormat="1" ht="14.1" customHeight="1" x14ac:dyDescent="0.2">
      <c r="A50" s="23" t="s">
        <v>35</v>
      </c>
      <c r="B50" s="21" t="s">
        <v>40</v>
      </c>
      <c r="C50" s="24" t="s">
        <v>28</v>
      </c>
      <c r="D50" s="35" t="s">
        <v>44</v>
      </c>
      <c r="E50" s="25">
        <v>330</v>
      </c>
      <c r="F50" s="27">
        <f t="shared" si="5"/>
        <v>148.5</v>
      </c>
      <c r="G50" s="34">
        <f t="shared" si="3"/>
        <v>9091.5</v>
      </c>
    </row>
    <row r="51" spans="1:7" s="13" customFormat="1" ht="14.1" customHeight="1" x14ac:dyDescent="0.2">
      <c r="A51" s="23" t="s">
        <v>84</v>
      </c>
      <c r="B51" s="21" t="s">
        <v>80</v>
      </c>
      <c r="C51" s="24" t="s">
        <v>28</v>
      </c>
      <c r="D51" s="35" t="s">
        <v>4</v>
      </c>
      <c r="E51" s="25">
        <v>440</v>
      </c>
      <c r="F51" s="27">
        <f t="shared" si="4"/>
        <v>198</v>
      </c>
      <c r="G51" s="31">
        <f t="shared" ref="G51:G52" si="6">D51*(E51+F51)</f>
        <v>638</v>
      </c>
    </row>
    <row r="52" spans="1:7" s="13" customFormat="1" ht="14.1" customHeight="1" x14ac:dyDescent="0.2">
      <c r="A52" s="23" t="s">
        <v>85</v>
      </c>
      <c r="B52" s="21" t="s">
        <v>81</v>
      </c>
      <c r="C52" s="24" t="s">
        <v>28</v>
      </c>
      <c r="D52" s="35" t="s">
        <v>45</v>
      </c>
      <c r="E52" s="25">
        <v>330</v>
      </c>
      <c r="F52" s="27">
        <f t="shared" si="4"/>
        <v>148.5</v>
      </c>
      <c r="G52" s="34">
        <f t="shared" si="6"/>
        <v>0</v>
      </c>
    </row>
    <row r="53" spans="1:7" s="13" customFormat="1" ht="14.1" customHeight="1" x14ac:dyDescent="0.2">
      <c r="A53" s="15" t="s">
        <v>86</v>
      </c>
      <c r="B53" s="16" t="s">
        <v>17</v>
      </c>
      <c r="C53" s="17"/>
      <c r="D53" s="33"/>
      <c r="E53" s="25"/>
      <c r="F53" s="25"/>
      <c r="G53" s="34"/>
    </row>
    <row r="54" spans="1:7" s="13" customFormat="1" ht="14.1" customHeight="1" x14ac:dyDescent="0.2">
      <c r="A54" s="15" t="s">
        <v>32</v>
      </c>
      <c r="B54" s="16" t="s">
        <v>7</v>
      </c>
      <c r="C54" s="17" t="s">
        <v>28</v>
      </c>
      <c r="D54" s="29" t="s">
        <v>87</v>
      </c>
      <c r="E54" s="27">
        <v>550</v>
      </c>
      <c r="F54" s="27">
        <f>E54*0.3</f>
        <v>165</v>
      </c>
      <c r="G54" s="31">
        <f t="shared" ref="G54" si="7">D54*(E54+F54)</f>
        <v>23595</v>
      </c>
    </row>
    <row r="55" spans="1:7" s="13" customFormat="1" ht="14.1" customHeight="1" x14ac:dyDescent="0.2">
      <c r="A55" s="18"/>
      <c r="B55" s="20" t="s">
        <v>83</v>
      </c>
      <c r="C55" s="19"/>
      <c r="D55" s="30"/>
      <c r="E55" s="28"/>
      <c r="F55" s="28"/>
      <c r="G55" s="32"/>
    </row>
    <row r="56" spans="1:7" s="13" customFormat="1" ht="14.1" customHeight="1" x14ac:dyDescent="0.2">
      <c r="A56" s="15"/>
      <c r="B56" s="16" t="s">
        <v>7</v>
      </c>
      <c r="C56" s="17" t="s">
        <v>10</v>
      </c>
      <c r="D56" s="29" t="s">
        <v>4</v>
      </c>
      <c r="E56" s="27">
        <v>4500</v>
      </c>
      <c r="F56" s="27"/>
      <c r="G56" s="31">
        <f t="shared" ref="G56" si="8">D56*(E56+F56)</f>
        <v>4500</v>
      </c>
    </row>
    <row r="57" spans="1:7" s="13" customFormat="1" ht="14.1" customHeight="1" x14ac:dyDescent="0.2">
      <c r="A57" s="18"/>
      <c r="B57" s="20" t="s">
        <v>13</v>
      </c>
      <c r="C57" s="19"/>
      <c r="D57" s="30"/>
      <c r="E57" s="28"/>
      <c r="F57" s="28"/>
      <c r="G57" s="32"/>
    </row>
    <row r="58" spans="1:7" s="13" customFormat="1" ht="14.1" customHeight="1" x14ac:dyDescent="0.2">
      <c r="A58" s="23"/>
      <c r="B58" s="21" t="s">
        <v>12</v>
      </c>
      <c r="C58" s="24" t="s">
        <v>9</v>
      </c>
      <c r="D58" s="30" t="s">
        <v>27</v>
      </c>
      <c r="E58" s="28"/>
      <c r="F58" s="28">
        <v>600</v>
      </c>
      <c r="G58" s="32">
        <f>F58*D58</f>
        <v>3600</v>
      </c>
    </row>
    <row r="59" spans="1:7" s="13" customFormat="1" ht="14.1" customHeight="1" x14ac:dyDescent="0.2">
      <c r="A59" s="23"/>
      <c r="B59" s="21"/>
      <c r="C59" s="24"/>
      <c r="D59" s="33"/>
      <c r="E59" s="25"/>
      <c r="F59" s="25"/>
      <c r="G59" s="34"/>
    </row>
    <row r="60" spans="1:7" s="13" customFormat="1" ht="14.1" customHeight="1" thickBot="1" x14ac:dyDescent="0.25">
      <c r="A60" s="23"/>
      <c r="B60" s="21"/>
      <c r="C60" s="24"/>
      <c r="D60" s="33"/>
      <c r="E60" s="25"/>
      <c r="F60" s="25"/>
      <c r="G60" s="48"/>
    </row>
    <row r="61" spans="1:7" s="13" customFormat="1" ht="14.1" customHeight="1" thickBot="1" x14ac:dyDescent="0.25">
      <c r="A61" s="37"/>
      <c r="B61" s="43" t="s">
        <v>36</v>
      </c>
      <c r="C61" s="44"/>
      <c r="D61" s="45"/>
      <c r="E61" s="46"/>
      <c r="F61" s="46"/>
      <c r="G61" s="47">
        <f>SUM(G5:G59)</f>
        <v>206539</v>
      </c>
    </row>
    <row r="62" spans="1:7" ht="14.1" customHeight="1" thickBot="1" x14ac:dyDescent="0.25">
      <c r="A62" s="36"/>
      <c r="B62" s="38"/>
      <c r="C62" s="39"/>
      <c r="D62" s="40"/>
      <c r="E62" s="41"/>
      <c r="F62" s="41"/>
      <c r="G62" s="42"/>
    </row>
  </sheetData>
  <mergeCells count="3">
    <mergeCell ref="A1:G1"/>
    <mergeCell ref="A3:G3"/>
    <mergeCell ref="A4:G4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85" fitToHeight="0" orientation="landscape" r:id="rId1"/>
  <headerFooter alignWithMargins="0">
    <oddFooter>&amp;L&amp;"-,Kurzíva"&amp;8SPECIFIKACE ZAŘÍZENÍ - VZDUCHOTECHNIKA&amp;R&amp;"-,Obyčejné"&amp;P / &amp;N</oddFoot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stavba</vt:lpstr>
      <vt:lpstr>specifikace</vt:lpstr>
      <vt:lpstr>specifikace!Print_Area</vt:lpstr>
      <vt:lpstr>stavba!Print_Area</vt:lpstr>
      <vt:lpstr>specifikace!Print_Titles</vt:lpstr>
      <vt:lpstr>stavba!Print_Titles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Dave</cp:lastModifiedBy>
  <cp:lastPrinted>2019-07-10T06:00:26Z</cp:lastPrinted>
  <dcterms:created xsi:type="dcterms:W3CDTF">1997-01-12T13:00:10Z</dcterms:created>
  <dcterms:modified xsi:type="dcterms:W3CDTF">2020-02-11T11:54:45Z</dcterms:modified>
</cp:coreProperties>
</file>