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Bílý dům\rok 2020\fyzioterapie, logopedie\"/>
    </mc:Choice>
  </mc:AlternateContent>
  <bookViews>
    <workbookView xWindow="28680" yWindow="-120" windowWidth="29040" windowHeight="15840" activeTab="1"/>
  </bookViews>
  <sheets>
    <sheet name="Pokyny pro vyplnění" sheetId="11" r:id="rId1"/>
    <sheet name="Stavba" sheetId="1" r:id="rId2"/>
    <sheet name="VzorPolozky" sheetId="10" state="hidden" r:id="rId3"/>
    <sheet name="272_2020_05 272_2020_05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'272_2020_05 272_2020_05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'272_2020_05 272_2020_05 Pol'!$A$1:$X$152</definedName>
    <definedName name="_xlnm.Print_Area" localSheetId="1">Stavba!$A$1:$J$61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0" i="1" l="1"/>
  <c r="I20" i="1" s="1"/>
  <c r="I59" i="1"/>
  <c r="I58" i="1"/>
  <c r="I57" i="1"/>
  <c r="I56" i="1"/>
  <c r="I55" i="1"/>
  <c r="I54" i="1"/>
  <c r="I53" i="1"/>
  <c r="I52" i="1"/>
  <c r="I51" i="1"/>
  <c r="I50" i="1"/>
  <c r="G42" i="1"/>
  <c r="F42" i="1"/>
  <c r="G41" i="1"/>
  <c r="F41" i="1"/>
  <c r="G39" i="1"/>
  <c r="F39" i="1"/>
  <c r="G151" i="12"/>
  <c r="BA10" i="12"/>
  <c r="I8" i="12"/>
  <c r="Q8" i="12"/>
  <c r="G9" i="12"/>
  <c r="G8" i="12" s="1"/>
  <c r="I9" i="12"/>
  <c r="K9" i="12"/>
  <c r="K8" i="12" s="1"/>
  <c r="O9" i="12"/>
  <c r="O8" i="12" s="1"/>
  <c r="Q9" i="12"/>
  <c r="V9" i="12"/>
  <c r="V8" i="12" s="1"/>
  <c r="I12" i="12"/>
  <c r="Q12" i="12"/>
  <c r="G13" i="12"/>
  <c r="M13" i="12" s="1"/>
  <c r="M12" i="12" s="1"/>
  <c r="I13" i="12"/>
  <c r="K13" i="12"/>
  <c r="K12" i="12" s="1"/>
  <c r="O13" i="12"/>
  <c r="O12" i="12" s="1"/>
  <c r="Q13" i="12"/>
  <c r="V13" i="12"/>
  <c r="V12" i="12" s="1"/>
  <c r="I18" i="12"/>
  <c r="Q18" i="12"/>
  <c r="G19" i="12"/>
  <c r="G18" i="12" s="1"/>
  <c r="I19" i="12"/>
  <c r="K19" i="12"/>
  <c r="K18" i="12" s="1"/>
  <c r="O19" i="12"/>
  <c r="O18" i="12" s="1"/>
  <c r="Q19" i="12"/>
  <c r="V19" i="12"/>
  <c r="V18" i="12" s="1"/>
  <c r="I24" i="12"/>
  <c r="Q24" i="12"/>
  <c r="G25" i="12"/>
  <c r="M25" i="12" s="1"/>
  <c r="M24" i="12" s="1"/>
  <c r="I25" i="12"/>
  <c r="K25" i="12"/>
  <c r="K24" i="12" s="1"/>
  <c r="O25" i="12"/>
  <c r="O24" i="12" s="1"/>
  <c r="Q25" i="12"/>
  <c r="V25" i="12"/>
  <c r="V24" i="12" s="1"/>
  <c r="G27" i="12"/>
  <c r="I27" i="12"/>
  <c r="K27" i="12"/>
  <c r="M27" i="12"/>
  <c r="O27" i="12"/>
  <c r="Q27" i="12"/>
  <c r="V27" i="12"/>
  <c r="G29" i="12"/>
  <c r="M29" i="12" s="1"/>
  <c r="I29" i="12"/>
  <c r="K29" i="12"/>
  <c r="O29" i="12"/>
  <c r="Q29" i="12"/>
  <c r="V29" i="12"/>
  <c r="G32" i="12"/>
  <c r="M32" i="12" s="1"/>
  <c r="I32" i="12"/>
  <c r="K32" i="12"/>
  <c r="K31" i="12" s="1"/>
  <c r="O32" i="12"/>
  <c r="O31" i="12" s="1"/>
  <c r="Q32" i="12"/>
  <c r="V32" i="12"/>
  <c r="V31" i="12" s="1"/>
  <c r="G35" i="12"/>
  <c r="I35" i="12"/>
  <c r="K35" i="12"/>
  <c r="M35" i="12"/>
  <c r="O35" i="12"/>
  <c r="Q35" i="12"/>
  <c r="V35" i="12"/>
  <c r="G39" i="12"/>
  <c r="M39" i="12" s="1"/>
  <c r="I39" i="12"/>
  <c r="K39" i="12"/>
  <c r="O39" i="12"/>
  <c r="Q39" i="12"/>
  <c r="V39" i="12"/>
  <c r="G42" i="12"/>
  <c r="I42" i="12"/>
  <c r="I31" i="12" s="1"/>
  <c r="K42" i="12"/>
  <c r="M42" i="12"/>
  <c r="O42" i="12"/>
  <c r="Q42" i="12"/>
  <c r="Q31" i="12" s="1"/>
  <c r="V42" i="12"/>
  <c r="G45" i="12"/>
  <c r="M45" i="12" s="1"/>
  <c r="I45" i="12"/>
  <c r="K45" i="12"/>
  <c r="O45" i="12"/>
  <c r="Q45" i="12"/>
  <c r="V45" i="12"/>
  <c r="G49" i="12"/>
  <c r="G48" i="12" s="1"/>
  <c r="I49" i="12"/>
  <c r="K49" i="12"/>
  <c r="K48" i="12" s="1"/>
  <c r="O49" i="12"/>
  <c r="O48" i="12" s="1"/>
  <c r="Q49" i="12"/>
  <c r="V49" i="12"/>
  <c r="V48" i="12" s="1"/>
  <c r="G51" i="12"/>
  <c r="I51" i="12"/>
  <c r="I48" i="12" s="1"/>
  <c r="K51" i="12"/>
  <c r="M51" i="12"/>
  <c r="O51" i="12"/>
  <c r="Q51" i="12"/>
  <c r="Q48" i="12" s="1"/>
  <c r="V51" i="12"/>
  <c r="G53" i="12"/>
  <c r="M53" i="12" s="1"/>
  <c r="I53" i="12"/>
  <c r="K53" i="12"/>
  <c r="O53" i="12"/>
  <c r="Q53" i="12"/>
  <c r="V53" i="12"/>
  <c r="G56" i="12"/>
  <c r="I56" i="12"/>
  <c r="K56" i="12"/>
  <c r="M56" i="12"/>
  <c r="O56" i="12"/>
  <c r="Q56" i="12"/>
  <c r="V56" i="12"/>
  <c r="G59" i="12"/>
  <c r="M59" i="12" s="1"/>
  <c r="I59" i="12"/>
  <c r="K59" i="12"/>
  <c r="O59" i="12"/>
  <c r="Q59" i="12"/>
  <c r="V59" i="12"/>
  <c r="G63" i="12"/>
  <c r="M63" i="12" s="1"/>
  <c r="I63" i="12"/>
  <c r="K63" i="12"/>
  <c r="K62" i="12" s="1"/>
  <c r="O63" i="12"/>
  <c r="O62" i="12" s="1"/>
  <c r="Q63" i="12"/>
  <c r="V63" i="12"/>
  <c r="V62" i="12" s="1"/>
  <c r="G66" i="12"/>
  <c r="I66" i="12"/>
  <c r="K66" i="12"/>
  <c r="M66" i="12"/>
  <c r="O66" i="12"/>
  <c r="Q66" i="12"/>
  <c r="V66" i="12"/>
  <c r="G69" i="12"/>
  <c r="M69" i="12" s="1"/>
  <c r="I69" i="12"/>
  <c r="K69" i="12"/>
  <c r="O69" i="12"/>
  <c r="Q69" i="12"/>
  <c r="V69" i="12"/>
  <c r="G74" i="12"/>
  <c r="I74" i="12"/>
  <c r="I62" i="12" s="1"/>
  <c r="K74" i="12"/>
  <c r="M74" i="12"/>
  <c r="O74" i="12"/>
  <c r="Q74" i="12"/>
  <c r="Q62" i="12" s="1"/>
  <c r="V74" i="12"/>
  <c r="G76" i="12"/>
  <c r="M76" i="12" s="1"/>
  <c r="I76" i="12"/>
  <c r="K76" i="12"/>
  <c r="O76" i="12"/>
  <c r="Q76" i="12"/>
  <c r="V76" i="12"/>
  <c r="G78" i="12"/>
  <c r="I78" i="12"/>
  <c r="K78" i="12"/>
  <c r="M78" i="12"/>
  <c r="O78" i="12"/>
  <c r="Q78" i="12"/>
  <c r="V78" i="12"/>
  <c r="G83" i="12"/>
  <c r="M83" i="12" s="1"/>
  <c r="I83" i="12"/>
  <c r="K83" i="12"/>
  <c r="O83" i="12"/>
  <c r="Q83" i="12"/>
  <c r="V83" i="12"/>
  <c r="G85" i="12"/>
  <c r="I85" i="12"/>
  <c r="K85" i="12"/>
  <c r="M85" i="12"/>
  <c r="O85" i="12"/>
  <c r="Q85" i="12"/>
  <c r="V85" i="12"/>
  <c r="G88" i="12"/>
  <c r="M88" i="12" s="1"/>
  <c r="I88" i="12"/>
  <c r="K88" i="12"/>
  <c r="O88" i="12"/>
  <c r="Q88" i="12"/>
  <c r="V88" i="12"/>
  <c r="G94" i="12"/>
  <c r="I94" i="12"/>
  <c r="K94" i="12"/>
  <c r="M94" i="12"/>
  <c r="O94" i="12"/>
  <c r="Q94" i="12"/>
  <c r="V94" i="12"/>
  <c r="G98" i="12"/>
  <c r="M98" i="12" s="1"/>
  <c r="I98" i="12"/>
  <c r="K98" i="12"/>
  <c r="O98" i="12"/>
  <c r="Q98" i="12"/>
  <c r="V98" i="12"/>
  <c r="G100" i="12"/>
  <c r="I100" i="12"/>
  <c r="K100" i="12"/>
  <c r="M100" i="12"/>
  <c r="O100" i="12"/>
  <c r="Q100" i="12"/>
  <c r="V100" i="12"/>
  <c r="G103" i="12"/>
  <c r="M103" i="12" s="1"/>
  <c r="I103" i="12"/>
  <c r="K103" i="12"/>
  <c r="O103" i="12"/>
  <c r="Q103" i="12"/>
  <c r="V103" i="12"/>
  <c r="G106" i="12"/>
  <c r="I106" i="12"/>
  <c r="K106" i="12"/>
  <c r="M106" i="12"/>
  <c r="O106" i="12"/>
  <c r="Q106" i="12"/>
  <c r="V106" i="12"/>
  <c r="G109" i="12"/>
  <c r="G110" i="12"/>
  <c r="I110" i="12"/>
  <c r="I109" i="12" s="1"/>
  <c r="K110" i="12"/>
  <c r="M110" i="12"/>
  <c r="O110" i="12"/>
  <c r="Q110" i="12"/>
  <c r="Q109" i="12" s="1"/>
  <c r="V110" i="12"/>
  <c r="G113" i="12"/>
  <c r="M113" i="12" s="1"/>
  <c r="I113" i="12"/>
  <c r="K113" i="12"/>
  <c r="K109" i="12" s="1"/>
  <c r="O113" i="12"/>
  <c r="Q113" i="12"/>
  <c r="V113" i="12"/>
  <c r="V109" i="12" s="1"/>
  <c r="G115" i="12"/>
  <c r="I115" i="12"/>
  <c r="K115" i="12"/>
  <c r="M115" i="12"/>
  <c r="O115" i="12"/>
  <c r="Q115" i="12"/>
  <c r="V115" i="12"/>
  <c r="G124" i="12"/>
  <c r="M124" i="12" s="1"/>
  <c r="I124" i="12"/>
  <c r="K124" i="12"/>
  <c r="O124" i="12"/>
  <c r="O109" i="12" s="1"/>
  <c r="Q124" i="12"/>
  <c r="V124" i="12"/>
  <c r="G127" i="12"/>
  <c r="I127" i="12"/>
  <c r="K127" i="12"/>
  <c r="M127" i="12"/>
  <c r="O127" i="12"/>
  <c r="Q127" i="12"/>
  <c r="V127" i="12"/>
  <c r="G130" i="12"/>
  <c r="I130" i="12"/>
  <c r="I129" i="12" s="1"/>
  <c r="K130" i="12"/>
  <c r="M130" i="12"/>
  <c r="O130" i="12"/>
  <c r="Q130" i="12"/>
  <c r="Q129" i="12" s="1"/>
  <c r="V130" i="12"/>
  <c r="G133" i="12"/>
  <c r="G129" i="12" s="1"/>
  <c r="I133" i="12"/>
  <c r="K133" i="12"/>
  <c r="O133" i="12"/>
  <c r="O129" i="12" s="1"/>
  <c r="Q133" i="12"/>
  <c r="V133" i="12"/>
  <c r="G135" i="12"/>
  <c r="I135" i="12"/>
  <c r="K135" i="12"/>
  <c r="M135" i="12"/>
  <c r="O135" i="12"/>
  <c r="Q135" i="12"/>
  <c r="V135" i="12"/>
  <c r="G137" i="12"/>
  <c r="M137" i="12" s="1"/>
  <c r="I137" i="12"/>
  <c r="K137" i="12"/>
  <c r="K129" i="12" s="1"/>
  <c r="O137" i="12"/>
  <c r="Q137" i="12"/>
  <c r="V137" i="12"/>
  <c r="V129" i="12" s="1"/>
  <c r="G139" i="12"/>
  <c r="I139" i="12"/>
  <c r="K139" i="12"/>
  <c r="M139" i="12"/>
  <c r="O139" i="12"/>
  <c r="Q139" i="12"/>
  <c r="V139" i="12"/>
  <c r="G141" i="12"/>
  <c r="M141" i="12" s="1"/>
  <c r="I141" i="12"/>
  <c r="K141" i="12"/>
  <c r="O141" i="12"/>
  <c r="Q141" i="12"/>
  <c r="V141" i="12"/>
  <c r="I143" i="12"/>
  <c r="Q143" i="12"/>
  <c r="G144" i="12"/>
  <c r="M144" i="12" s="1"/>
  <c r="M143" i="12" s="1"/>
  <c r="I144" i="12"/>
  <c r="K144" i="12"/>
  <c r="K143" i="12" s="1"/>
  <c r="O144" i="12"/>
  <c r="O143" i="12" s="1"/>
  <c r="Q144" i="12"/>
  <c r="V144" i="12"/>
  <c r="V143" i="12" s="1"/>
  <c r="I146" i="12"/>
  <c r="Q146" i="12"/>
  <c r="G147" i="12"/>
  <c r="G146" i="12" s="1"/>
  <c r="I147" i="12"/>
  <c r="K147" i="12"/>
  <c r="K146" i="12" s="1"/>
  <c r="O147" i="12"/>
  <c r="O146" i="12" s="1"/>
  <c r="Q147" i="12"/>
  <c r="V147" i="12"/>
  <c r="V146" i="12" s="1"/>
  <c r="AE151" i="12"/>
  <c r="AF151" i="12"/>
  <c r="I19" i="1"/>
  <c r="I18" i="1"/>
  <c r="I17" i="1"/>
  <c r="I16" i="1"/>
  <c r="F43" i="1"/>
  <c r="G43" i="1"/>
  <c r="G25" i="1" s="1"/>
  <c r="A25" i="1" s="1"/>
  <c r="H42" i="1"/>
  <c r="I42" i="1" s="1"/>
  <c r="H41" i="1"/>
  <c r="I41" i="1" s="1"/>
  <c r="H40" i="1"/>
  <c r="I40" i="1" s="1"/>
  <c r="H39" i="1"/>
  <c r="I39" i="1" s="1"/>
  <c r="I43" i="1" s="1"/>
  <c r="I61" i="1" l="1"/>
  <c r="J59" i="1" s="1"/>
  <c r="J58" i="1"/>
  <c r="J52" i="1"/>
  <c r="J60" i="1"/>
  <c r="J50" i="1"/>
  <c r="J56" i="1"/>
  <c r="J54" i="1"/>
  <c r="J51" i="1"/>
  <c r="J53" i="1"/>
  <c r="J55" i="1"/>
  <c r="J57" i="1"/>
  <c r="A26" i="1"/>
  <c r="G26" i="1"/>
  <c r="G28" i="1"/>
  <c r="H43" i="1"/>
  <c r="G23" i="1"/>
  <c r="M129" i="12"/>
  <c r="M62" i="12"/>
  <c r="M31" i="12"/>
  <c r="M109" i="12"/>
  <c r="M147" i="12"/>
  <c r="M146" i="12" s="1"/>
  <c r="G143" i="12"/>
  <c r="M133" i="12"/>
  <c r="G62" i="12"/>
  <c r="M49" i="12"/>
  <c r="M48" i="12" s="1"/>
  <c r="G31" i="12"/>
  <c r="G24" i="12"/>
  <c r="M19" i="12"/>
  <c r="M18" i="12" s="1"/>
  <c r="G12" i="12"/>
  <c r="M9" i="12"/>
  <c r="M8" i="12" s="1"/>
  <c r="J42" i="1"/>
  <c r="J40" i="1"/>
  <c r="J41" i="1"/>
  <c r="J39" i="1"/>
  <c r="J43" i="1" s="1"/>
  <c r="I21" i="1"/>
  <c r="J28" i="1"/>
  <c r="J26" i="1"/>
  <c r="G38" i="1"/>
  <c r="F38" i="1"/>
  <c r="J23" i="1"/>
  <c r="J24" i="1"/>
  <c r="J25" i="1"/>
  <c r="J27" i="1"/>
  <c r="E24" i="1"/>
  <c r="E26" i="1"/>
  <c r="J61" i="1" l="1"/>
  <c r="A23" i="1"/>
  <c r="G24" i="1" l="1"/>
  <c r="A27" i="1" s="1"/>
  <c r="A24" i="1"/>
  <c r="A29" i="1" l="1"/>
  <c r="G29" i="1"/>
  <c r="G27" i="1" s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<sst xmlns="http://schemas.openxmlformats.org/spreadsheetml/2006/main" count="674" uniqueCount="254">
  <si>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</si>
  <si>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</si>
  <si>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</si>
  <si>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</si>
  <si>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</si>
  <si>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</si>
  <si>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</si>
  <si>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</si>
  <si>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</si>
  <si>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</si>
  <si>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</si>
  <si>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</si>
  <si>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</si>
  <si>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</si>
  <si>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</si>
  <si>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</si>
  <si>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</si>
  <si>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</si>
  <si>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</si>
  <si>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</si>
  <si>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</si>
  <si>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</si>
  <si>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</si>
  <si>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</si>
  <si>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</si>
  <si>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</si>
  <si>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</si>
  <si>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</si>
  <si>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</si>
  <si>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</si>
  <si>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</si>
  <si>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</si>
  <si>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</si>
  <si>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</si>
  <si>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</si>
  <si>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</si>
  <si>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</si>
  <si>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</si>
  <si>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</si>
  <si>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</si>
  <si>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</si>
  <si>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</si>
  <si>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</si>
  <si>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272/2020/05</t>
  </si>
  <si>
    <t>Žerotínovo nám. 6 stavební opravy fyzioterpie, logopedie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</si>
  <si>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</si>
  <si>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</si>
  <si>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</si>
  <si>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</si>
  <si>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</si>
  <si>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</si>
  <si>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</si>
  <si>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</si>
  <si>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</si>
  <si>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</si>
  <si>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</si>
  <si>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</si>
  <si>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</si>
  <si>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</si>
  <si>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</si>
  <si>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</si>
  <si>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</si>
  <si>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99</t>
  </si>
  <si>
    <t>Staveništní přesun hmot</t>
  </si>
  <si>
    <t>762</t>
  </si>
  <si>
    <t>Konstrukce tesařské</t>
  </si>
  <si>
    <t>766</t>
  </si>
  <si>
    <t>Konstrukce truhlářské</t>
  </si>
  <si>
    <t>776</t>
  </si>
  <si>
    <t>Podlahy povlakové</t>
  </si>
  <si>
    <t>784</t>
  </si>
  <si>
    <t>Malby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</si>
  <si>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</si>
  <si>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</si>
  <si>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</si>
  <si>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</si>
  <si>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</si>
  <si>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</si>
  <si>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</si>
  <si>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</si>
  <si>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</si>
  <si>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</si>
  <si>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</si>
  <si>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</si>
  <si>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</si>
  <si>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</si>
  <si>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</si>
  <si>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</si>
  <si>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</si>
  <si>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</si>
  <si>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</si>
  <si>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</si>
  <si>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</si>
  <si>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</si>
  <si>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</si>
  <si>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</si>
  <si>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</si>
  <si>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</si>
  <si>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</si>
  <si>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</si>
  <si>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</si>
  <si>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</si>
  <si>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</si>
  <si>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</si>
  <si>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</si>
  <si>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612401191RT2</t>
  </si>
  <si>
    <t>Omítky malých ploch vnitřních stěn do 0,09 m2, vápennou štukovou omítkou</t>
  </si>
  <si>
    <t>kus</t>
  </si>
  <si>
    <t>801-4</t>
  </si>
  <si>
    <t>RTS 20/ I</t>
  </si>
  <si>
    <t>Práce</t>
  </si>
  <si>
    <t>POL1_</t>
  </si>
  <si>
    <t>jakoukoliv maltou, z pomocného pracovního lešení o výšce podlahy do 1900 mm a pro zatížení do 1,5 kPa,</t>
  </si>
  <si>
    <t>SPI</t>
  </si>
  <si>
    <t>SPU</t>
  </si>
  <si>
    <t>632419104RT2</t>
  </si>
  <si>
    <t>Potěr ze suchých směsí cementová samonivelační podlahová stěrka, tloušťky 4 mm, bez penetrace</t>
  </si>
  <si>
    <t>m2</t>
  </si>
  <si>
    <t>801-1</t>
  </si>
  <si>
    <t>s rozprostřením a uhlazením</t>
  </si>
  <si>
    <t>410 : 22</t>
  </si>
  <si>
    <t>VV</t>
  </si>
  <si>
    <t>102 : 18,80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</si>
  <si>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</si>
  <si>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</si>
  <si>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102a : 56</t>
  </si>
  <si>
    <t>998014021R00</t>
  </si>
  <si>
    <t>Přesun hmot, budovy mont. vícepodl. s pláštěm, 18m</t>
  </si>
  <si>
    <t>t</t>
  </si>
  <si>
    <t>Přesun hmot</t>
  </si>
  <si>
    <t>POL7_</t>
  </si>
  <si>
    <t>998014094R00</t>
  </si>
  <si>
    <t>Přesun hmot, budovy mont, plášť, příplatek do 5 km</t>
  </si>
  <si>
    <t>998014095R00</t>
  </si>
  <si>
    <t>Přesun hmot,bud.mont.s pláštěm,příp.za dalších 5km</t>
  </si>
  <si>
    <t>762512245R00</t>
  </si>
  <si>
    <t>Položení podlah pod PVC montáž_x000D_
 šroubováním</t>
  </si>
  <si>
    <t>800-762</t>
  </si>
  <si>
    <t>102 : 56</t>
  </si>
  <si>
    <t>60726017.AR</t>
  </si>
  <si>
    <t>deska dřevoštěpková třívrstvá pro prostředí vlhké; strana nebroušená; hrana pero/drážka; tl = 25,0 mm</t>
  </si>
  <si>
    <t>SPCM</t>
  </si>
  <si>
    <t>Specifikace</t>
  </si>
  <si>
    <t>POL3_</t>
  </si>
  <si>
    <t>8% ztratné : 56*0,08</t>
  </si>
  <si>
    <t>998762203R00</t>
  </si>
  <si>
    <t>Přesun hmot pro konstrukce tesařské v objektech výšky do 24 m</t>
  </si>
  <si>
    <t>50 m vodorovně</t>
  </si>
  <si>
    <t>998762294R00</t>
  </si>
  <si>
    <t>Přesun hmot pro konstrukce tesařské příplatek k ceně za zvětšený přesun přes vymezenou největší dopravní vzdálenost_x000D_
 do 1000 m</t>
  </si>
  <si>
    <t>998762299R00</t>
  </si>
  <si>
    <t>Přesun hmot pro konstrukce tesařské příplatek k ceně za zvětšený přesun přes vymezenou největší dopravní vzdálenost_x000D_
 za každých dalších i započatých 1000 m přes 1000 m</t>
  </si>
  <si>
    <t>766825111R00</t>
  </si>
  <si>
    <t>Montáž nábytku vestavěného skříně jednokřídlové šatní policové</t>
  </si>
  <si>
    <t>800-766</t>
  </si>
  <si>
    <t>766825821R00</t>
  </si>
  <si>
    <t>Demontáž nábytku vestavěného skříní dvoukřídlových</t>
  </si>
  <si>
    <t>998766203R00</t>
  </si>
  <si>
    <t>Přesun hmot pro konstrukce truhlářské v objektech výšky do 24 m</t>
  </si>
  <si>
    <t>998766294R00</t>
  </si>
  <si>
    <t>Přesun hmot pro konstrukce truhlářské příplatek k ceně za zvětšený přesun přes vymezenou největší dopravní vzdálenost_x000D_
 do 1000 m</t>
  </si>
  <si>
    <t>998766299R00</t>
  </si>
  <si>
    <t>Přesun hmot pro konstrukce truhlářské příplatek k ceně za zvětšený přesun přes vymezenou největší dopravní vzdálenost_x000D_
 za každých dalších i započatých 1000 m přes 1000 m</t>
  </si>
  <si>
    <t>776101101R00</t>
  </si>
  <si>
    <t>Přípravné práce vysávání povlakových podlah průmyslovým vysavačem</t>
  </si>
  <si>
    <t>800-775</t>
  </si>
  <si>
    <t>položky neobsahují žádný materiál</t>
  </si>
  <si>
    <t>776101121R00</t>
  </si>
  <si>
    <t>Přípravné práce penetrace podkladu</t>
  </si>
  <si>
    <t>776401800RT1</t>
  </si>
  <si>
    <t>Demontáž soklíků nebo lišt pryžových nebo PVC odstranění a uložení na hromady</t>
  </si>
  <si>
    <t>m</t>
  </si>
  <si>
    <t>102a : 7,6+9+5+3,5+2,4+6</t>
  </si>
  <si>
    <t>102 : (4,5+6)*2</t>
  </si>
  <si>
    <t>410 : (4,4+5)*2</t>
  </si>
  <si>
    <t>776421100RU1</t>
  </si>
  <si>
    <t>Lepení soklíků PVC a napojení krytiny na stěnu lepení podlahových soklíků z PVC a vinylu včetně dodávky soklíku</t>
  </si>
  <si>
    <t>776511810RT1</t>
  </si>
  <si>
    <t>Odstranění povlakových podlah z nášlapné plochy lepených, bez podložky, z ploch přes 20 m2</t>
  </si>
  <si>
    <t>776521100RT1</t>
  </si>
  <si>
    <t xml:space="preserve">Lepení povlakových podlah z plastů  Lepení povlakových podlah z plastů - pásy z PVC, montáž,  </t>
  </si>
  <si>
    <t>776981102R00</t>
  </si>
  <si>
    <t xml:space="preserve">Přechodové, krycí a ukončující podlahové profily montáž přechodové a podlahové lišty,  , upevnění vruty s hmoždinkami,  ,  </t>
  </si>
  <si>
    <t>776994111RT1</t>
  </si>
  <si>
    <t>Ostatní práce svařování povlakových podlah  z pásů nebo čtverců</t>
  </si>
  <si>
    <t>5*4</t>
  </si>
  <si>
    <t>28342400R</t>
  </si>
  <si>
    <t>lišta soklová; podlahová; materiál PVC; tl. 1,70 mm; š = 74,0 mm</t>
  </si>
  <si>
    <t>ztratné 10% : 73,3*0,1</t>
  </si>
  <si>
    <t>28412235R</t>
  </si>
  <si>
    <t>podlahovina PVC v rolích; l = 25 000 mm; tl. 2,50 mm; heterogenní; protiskluzná; oblast bytová, komerční, průmyslová</t>
  </si>
  <si>
    <t>96,80</t>
  </si>
  <si>
    <t>zutratné 10% : 96,8*0,1</t>
  </si>
  <si>
    <t>5537027521R</t>
  </si>
  <si>
    <t>lišta přechodová; pro podlahy o nestejné výšce; materiál eloxovaný hliník; š = 46,0 mm; l = 2 700 mm; narážecí; stříbro</t>
  </si>
  <si>
    <t>998776203R00</t>
  </si>
  <si>
    <t>Přesun hmot pro podlahy povlakové v objektech výšky do 24 m</t>
  </si>
  <si>
    <t>vodorovně do 50 m</t>
  </si>
  <si>
    <t>998776294R00</t>
  </si>
  <si>
    <t>Přesun hmot pro podlahy povlakové příplatek k ceně za zvětšený přesun přes vymezenou největší dopravní vzdálenost_x000D_
 do 1000 m</t>
  </si>
  <si>
    <t>998776299R00</t>
  </si>
  <si>
    <t>Přesun hmot pro podlahy povlakové příplatek k ceně za zvětšený přesun přes vymezenou největší dopravní vzdálenost_x000D_
 za každých dalších i započatých 1000 m přes 1000 m</t>
  </si>
  <si>
    <t>784402801R00</t>
  </si>
  <si>
    <t>Odstranění maleb oškrabáním, v místnostech do 3,8 m</t>
  </si>
  <si>
    <t>800-784</t>
  </si>
  <si>
    <t>10% z celkové plochy : 414,80*0,1</t>
  </si>
  <si>
    <t>784191101R00</t>
  </si>
  <si>
    <t>Příprava povrchu Penetrace (napouštění) podkladu disperzní, jednonásobná</t>
  </si>
  <si>
    <t>784195412R00</t>
  </si>
  <si>
    <t>Malby z malířských směsí otěruvzdorných,  , bělost 92 %, dvojnásobné</t>
  </si>
  <si>
    <t xml:space="preserve">stropy : </t>
  </si>
  <si>
    <t>102, 102A : 56+18,80</t>
  </si>
  <si>
    <t xml:space="preserve">STĚNY : </t>
  </si>
  <si>
    <t>102a : (9+5+3,5+2+6+7,6)*2*3</t>
  </si>
  <si>
    <t>102 : (6+4,5)*2*3</t>
  </si>
  <si>
    <t>410 : (4,4+5)*2*3</t>
  </si>
  <si>
    <t>784498911R00</t>
  </si>
  <si>
    <t>Ostatní práce vyhlazení malířskou masou jednonásobné, v místnostech výšky nebo na schodišti o výšce podlaží do 3,8 m</t>
  </si>
  <si>
    <t>zapravení po soklících : 73,3*0,1</t>
  </si>
  <si>
    <t>784498931R00</t>
  </si>
  <si>
    <t>Ostatní práce tmelení trhlin v omítce š. do 4 mm akryl. tmelem , v místnostech do 3,8 m</t>
  </si>
  <si>
    <t>979086112R00</t>
  </si>
  <si>
    <t xml:space="preserve">Vodorovná doprava suti a vybouraných hmot nakládání nebo překládání suti a vybouraných hmot na dopravní prostředek při vodorovné dopravě,  ,  </t>
  </si>
  <si>
    <t>832-1</t>
  </si>
  <si>
    <t>Přesun suti</t>
  </si>
  <si>
    <t>POL8_</t>
  </si>
  <si>
    <t>bez naložení, s vyložením a hrubým urovnáním</t>
  </si>
  <si>
    <t>979082212R00</t>
  </si>
  <si>
    <t>Vodorovná doprava suti po suchu s naložením a se složením na vzdálenost do 50 m</t>
  </si>
  <si>
    <t>822-1</t>
  </si>
  <si>
    <t>979011111R00</t>
  </si>
  <si>
    <t>Svislá doprava suti a vybouraných hmot za prvé podlaží nad nebo pod základním podlažím</t>
  </si>
  <si>
    <t>801-3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</si>
  <si>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</si>
  <si>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</si>
  <si>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</si>
  <si>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</si>
  <si>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979990181R00</t>
  </si>
  <si>
    <t>Poplatek za skládku PVC podlahová krytina, skupina 17 02 03 z Katalogu odpadů</t>
  </si>
  <si>
    <t>005122010R</t>
  </si>
  <si>
    <t xml:space="preserve">Provoz objednatele </t>
  </si>
  <si>
    <t>Soubor</t>
  </si>
  <si>
    <t>Indiv</t>
  </si>
  <si>
    <t>VRN</t>
  </si>
  <si>
    <t>POL99_1</t>
  </si>
  <si>
    <t>900      RT1</t>
  </si>
  <si>
    <t>HZS, Práce v tarifní třídě 4 (např. tesař)</t>
  </si>
  <si>
    <t>h</t>
  </si>
  <si>
    <t>Prav.M</t>
  </si>
  <si>
    <t>HZS</t>
  </si>
  <si>
    <t>POL10_</t>
  </si>
  <si>
    <t>2 pracovníci : 2*2*3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</si>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</sst>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8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4"/>
  <sheetViews>
    <sheetView showGridLines="0" tabSelected="1" topLeftCell="B1" zoomScaleNormal="100" zoomScaleSheetLayoutView="75" workbookViewId="0">
      <selection activeCell="D14" sqref="D14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4129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SUMIF(F50:F60,A16,I50:I60)+SUMIF(F50:F60,"PSU",I50:I60)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SUMIF(F50:F60,A17,I50:I60)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SUMIF(F50:F60,A18,I50:I60)</f>
        <v>0</v>
      </c>
      <c r="J18" s="85"/>
    </row>
    <row r="19" spans="1:10" ht="23.25" customHeight="1" x14ac:dyDescent="0.2">
      <c r="A19" s="196" t="s">
        <v>75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SUMIF(F50:F60,A19,I50:I60)</f>
        <v>0</v>
      </c>
      <c r="J19" s="85"/>
    </row>
    <row r="20" spans="1:10" ht="23.25" customHeight="1" x14ac:dyDescent="0.2">
      <c r="A20" s="196" t="s">
        <v>76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SUMIF(F50:F60,A20,I50:I60)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'272_2020_05 272_2020_05 Pol'!AE151</f>
        <v>0</v>
      </c>
      <c r="G39" s="150">
        <f>'272_2020_05 272_2020_05 Pol'!AF151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'272_2020_05 272_2020_05 Pol'!AE151</f>
        <v>0</v>
      </c>
      <c r="G41" s="156">
        <f>'272_2020_05 272_2020_05 Pol'!AF151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'272_2020_05 272_2020_05 Pol'!AE151</f>
        <v>0</v>
      </c>
      <c r="G42" s="151">
        <f>'272_2020_05 272_2020_05 Pol'!AF151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'272_2020_05 272_2020_05 Pol'!G8</f>
        <v>0</v>
      </c>
      <c r="J50" s="190" t="str">
        <f>IF(I61=0,"",I50/I61*100)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'272_2020_05 272_2020_05 Pol'!G12</f>
        <v>0</v>
      </c>
      <c r="J51" s="190" t="str">
        <f>IF(I61=0,"",I51/I61*100)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'272_2020_05 272_2020_05 Pol'!G18</f>
        <v>0</v>
      </c>
      <c r="J52" s="190" t="str">
        <f>IF(I61=0,"",I52/I61*100)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'272_2020_05 272_2020_05 Pol'!G24</f>
        <v>0</v>
      </c>
      <c r="J53" s="190" t="str">
        <f>IF(I61=0,"",I53/I61*100)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25</v>
      </c>
      <c r="G54" s="193"/>
      <c r="H54" s="193"/>
      <c r="I54" s="193">
        <f>'272_2020_05 272_2020_05 Pol'!G31</f>
        <v>0</v>
      </c>
      <c r="J54" s="190" t="str">
        <f>IF(I61=0,"",I54/I61*100)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'272_2020_05 272_2020_05 Pol'!G48</f>
        <v>0</v>
      </c>
      <c r="J55" s="190" t="str">
        <f>IF(I61=0,"",I55/I61*100)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'272_2020_05 272_2020_05 Pol'!G62</f>
        <v>0</v>
      </c>
      <c r="J56" s="190" t="str">
        <f>IF(I61=0,"",I56/I61*100)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'272_2020_05 272_2020_05 Pol'!G109</f>
        <v>0</v>
      </c>
      <c r="J57" s="190" t="str">
        <f>IF(I61=0,"",I57/I61*100)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74</v>
      </c>
      <c r="G58" s="193"/>
      <c r="H58" s="193"/>
      <c r="I58" s="193">
        <f>'272_2020_05 272_2020_05 Pol'!G129</f>
        <v>0</v>
      </c>
      <c r="J58" s="190" t="str">
        <f>IF(I61=0,"",I58/I61*100)</f>
        <v/>
      </c>
    </row>
    <row r="59" spans="1:10" ht="36.75" customHeight="1" x14ac:dyDescent="0.2">
      <c r="A59" s="179"/>
      <c r="B59" s="184" t="s">
        <v>75</v>
      </c>
      <c r="C59" s="185" t="s">
        <v>27</v>
      </c>
      <c r="D59" s="186"/>
      <c r="E59" s="186"/>
      <c r="F59" s="192" t="s">
        <v>75</v>
      </c>
      <c r="G59" s="193"/>
      <c r="H59" s="193"/>
      <c r="I59" s="193">
        <f>'272_2020_05 272_2020_05 Pol'!G143</f>
        <v>0</v>
      </c>
      <c r="J59" s="190" t="str">
        <f>IF(I61=0,"",I59/I61*100)</f>
        <v/>
      </c>
    </row>
    <row r="60" spans="1:10" ht="36.75" customHeight="1" x14ac:dyDescent="0.2">
      <c r="A60" s="179"/>
      <c r="B60" s="184" t="s">
        <v>76</v>
      </c>
      <c r="C60" s="185" t="s">
        <v>28</v>
      </c>
      <c r="D60" s="186"/>
      <c r="E60" s="186"/>
      <c r="F60" s="192" t="s">
        <v>76</v>
      </c>
      <c r="G60" s="193"/>
      <c r="H60" s="193"/>
      <c r="I60" s="193">
        <f>'272_2020_05 272_2020_05 Pol'!G146</f>
        <v>0</v>
      </c>
      <c r="J60" s="190" t="str">
        <f>IF(I61=0,"",I60/I61*100)</f>
        <v/>
      </c>
    </row>
    <row r="61" spans="1:10" ht="25.5" customHeight="1" x14ac:dyDescent="0.2">
      <c r="A61" s="180"/>
      <c r="B61" s="187" t="s">
        <v>1</v>
      </c>
      <c r="C61" s="188"/>
      <c r="D61" s="189"/>
      <c r="E61" s="189"/>
      <c r="F61" s="194"/>
      <c r="G61" s="195"/>
      <c r="H61" s="195"/>
      <c r="I61" s="195">
        <f>SUM(I50:I60)</f>
        <v>0</v>
      </c>
      <c r="J61" s="191">
        <f>SUM(J50:J60)</f>
        <v>0</v>
      </c>
    </row>
    <row r="62" spans="1:10" x14ac:dyDescent="0.2">
      <c r="F62" s="135"/>
      <c r="G62" s="135"/>
      <c r="H62" s="135"/>
      <c r="I62" s="135"/>
      <c r="J62" s="136"/>
    </row>
    <row r="63" spans="1:10" x14ac:dyDescent="0.2">
      <c r="F63" s="135"/>
      <c r="G63" s="135"/>
      <c r="H63" s="135"/>
      <c r="I63" s="135"/>
      <c r="J63" s="136"/>
    </row>
    <row r="64" spans="1:10" x14ac:dyDescent="0.2">
      <c r="F64" s="135"/>
      <c r="G64" s="135"/>
      <c r="H64" s="135"/>
      <c r="I64" s="135"/>
      <c r="J64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7">
    <mergeCell ref="C60:E60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77</v>
      </c>
      <c r="B1" s="197"/>
      <c r="C1" s="197"/>
      <c r="D1" s="197"/>
      <c r="E1" s="197"/>
      <c r="F1" s="197"/>
      <c r="G1" s="197"/>
      <c r="AG1" t="s">
        <v>78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79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79</v>
      </c>
      <c r="AG3" t="s">
        <v>80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81</v>
      </c>
    </row>
    <row r="5" spans="1:60" x14ac:dyDescent="0.2">
      <c r="D5" s="10"/>
    </row>
    <row r="6" spans="1:60" ht="38.25" x14ac:dyDescent="0.2">
      <c r="A6" s="208" t="s">
        <v>82</v>
      </c>
      <c r="B6" s="210" t="s">
        <v>83</v>
      </c>
      <c r="C6" s="210" t="s">
        <v>84</v>
      </c>
      <c r="D6" s="209" t="s">
        <v>85</v>
      </c>
      <c r="E6" s="208" t="s">
        <v>86</v>
      </c>
      <c r="F6" s="207" t="s">
        <v>87</v>
      </c>
      <c r="G6" s="208" t="s">
        <v>29</v>
      </c>
      <c r="H6" s="211" t="s">
        <v>30</v>
      </c>
      <c r="I6" s="211" t="s">
        <v>88</v>
      </c>
      <c r="J6" s="211" t="s">
        <v>31</v>
      </c>
      <c r="K6" s="211" t="s">
        <v>89</v>
      </c>
      <c r="L6" s="211" t="s">
        <v>90</v>
      </c>
      <c r="M6" s="211" t="s">
        <v>91</v>
      </c>
      <c r="N6" s="211" t="s">
        <v>92</v>
      </c>
      <c r="O6" s="211" t="s">
        <v>93</v>
      </c>
      <c r="P6" s="211" t="s">
        <v>94</v>
      </c>
      <c r="Q6" s="211" t="s">
        <v>95</v>
      </c>
      <c r="R6" s="211" t="s">
        <v>96</v>
      </c>
      <c r="S6" s="211" t="s">
        <v>97</v>
      </c>
      <c r="T6" s="211" t="s">
        <v>98</v>
      </c>
      <c r="U6" s="211" t="s">
        <v>99</v>
      </c>
      <c r="V6" s="211" t="s">
        <v>100</v>
      </c>
      <c r="W6" s="211" t="s">
        <v>101</v>
      </c>
      <c r="X6" s="211" t="s">
        <v>102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103</v>
      </c>
      <c r="B8" s="228" t="s">
        <v>56</v>
      </c>
      <c r="C8" s="247" t="s">
        <v>57</v>
      </c>
      <c r="D8" s="229"/>
      <c r="E8" s="230"/>
      <c r="F8" s="231"/>
      <c r="G8" s="231">
        <f>SUMIF(AG9:AG11,"&lt;&gt;NOR",G9:G11)</f>
        <v>0</v>
      </c>
      <c r="H8" s="231"/>
      <c r="I8" s="231">
        <f>SUM(I9:I11)</f>
        <v>0</v>
      </c>
      <c r="J8" s="231"/>
      <c r="K8" s="231">
        <f>SUM(K9:K11)</f>
        <v>0</v>
      </c>
      <c r="L8" s="231"/>
      <c r="M8" s="231">
        <f>SUM(M9:M11)</f>
        <v>0</v>
      </c>
      <c r="N8" s="231"/>
      <c r="O8" s="231">
        <f>SUM(O9:O11)</f>
        <v>0.02</v>
      </c>
      <c r="P8" s="231"/>
      <c r="Q8" s="231">
        <f>SUM(Q9:Q11)</f>
        <v>0</v>
      </c>
      <c r="R8" s="231"/>
      <c r="S8" s="231"/>
      <c r="T8" s="232"/>
      <c r="U8" s="226"/>
      <c r="V8" s="226">
        <f>SUM(V9:V11)</f>
        <v>1.1000000000000001</v>
      </c>
      <c r="W8" s="226"/>
      <c r="X8" s="226"/>
      <c r="AG8" t="s">
        <v>104</v>
      </c>
    </row>
    <row r="9" spans="1:60" outlineLevel="1" x14ac:dyDescent="0.2">
      <c r="A9" s="233">
        <v>1</v>
      </c>
      <c r="B9" s="234" t="s">
        <v>105</v>
      </c>
      <c r="C9" s="248" t="s">
        <v>106</v>
      </c>
      <c r="D9" s="235" t="s">
        <v>107</v>
      </c>
      <c r="E9" s="236">
        <v>5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3.2000000000000002E-3</v>
      </c>
      <c r="O9" s="238">
        <f>ROUND(E9*N9,2)</f>
        <v>0.02</v>
      </c>
      <c r="P9" s="238">
        <v>0</v>
      </c>
      <c r="Q9" s="238">
        <f>ROUND(E9*P9,2)</f>
        <v>0</v>
      </c>
      <c r="R9" s="238" t="s">
        <v>108</v>
      </c>
      <c r="S9" s="238" t="s">
        <v>109</v>
      </c>
      <c r="T9" s="239" t="s">
        <v>109</v>
      </c>
      <c r="U9" s="222">
        <v>0.22</v>
      </c>
      <c r="V9" s="222">
        <f>ROUND(E9*U9,2)</f>
        <v>1.1000000000000001</v>
      </c>
      <c r="W9" s="222"/>
      <c r="X9" s="222" t="s">
        <v>110</v>
      </c>
      <c r="Y9" s="212"/>
      <c r="Z9" s="212"/>
      <c r="AA9" s="212"/>
      <c r="AB9" s="212"/>
      <c r="AC9" s="212"/>
      <c r="AD9" s="212"/>
      <c r="AE9" s="212"/>
      <c r="AF9" s="212"/>
      <c r="AG9" s="212" t="s">
        <v>111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9" t="s">
        <v>112</v>
      </c>
      <c r="D10" s="241"/>
      <c r="E10" s="241"/>
      <c r="F10" s="241"/>
      <c r="G10" s="241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113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40" t="str">
        <f>C10</f>
        <v>jakoukoliv maltou, z pomocného pracovního lešení o výšce podlahy do 1900 mm a pro zatížení do 1,5 kPa,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0"/>
      <c r="D11" s="243"/>
      <c r="E11" s="243"/>
      <c r="F11" s="243"/>
      <c r="G11" s="243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114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x14ac:dyDescent="0.2">
      <c r="A12" s="227" t="s">
        <v>103</v>
      </c>
      <c r="B12" s="228" t="s">
        <v>58</v>
      </c>
      <c r="C12" s="247" t="s">
        <v>59</v>
      </c>
      <c r="D12" s="229"/>
      <c r="E12" s="230"/>
      <c r="F12" s="231"/>
      <c r="G12" s="231">
        <f>SUMIF(AG13:AG17,"&lt;&gt;NOR",G13:G17)</f>
        <v>0</v>
      </c>
      <c r="H12" s="231"/>
      <c r="I12" s="231">
        <f>SUM(I13:I17)</f>
        <v>0</v>
      </c>
      <c r="J12" s="231"/>
      <c r="K12" s="231">
        <f>SUM(K13:K17)</f>
        <v>0</v>
      </c>
      <c r="L12" s="231"/>
      <c r="M12" s="231">
        <f>SUM(M13:M17)</f>
        <v>0</v>
      </c>
      <c r="N12" s="231"/>
      <c r="O12" s="231">
        <f>SUM(O13:O17)</f>
        <v>0.28999999999999998</v>
      </c>
      <c r="P12" s="231"/>
      <c r="Q12" s="231">
        <f>SUM(Q13:Q17)</f>
        <v>0</v>
      </c>
      <c r="R12" s="231"/>
      <c r="S12" s="231"/>
      <c r="T12" s="232"/>
      <c r="U12" s="226"/>
      <c r="V12" s="226">
        <f>SUM(V13:V17)</f>
        <v>10.199999999999999</v>
      </c>
      <c r="W12" s="226"/>
      <c r="X12" s="226"/>
      <c r="AG12" t="s">
        <v>104</v>
      </c>
    </row>
    <row r="13" spans="1:60" ht="22.5" outlineLevel="1" x14ac:dyDescent="0.2">
      <c r="A13" s="233">
        <v>2</v>
      </c>
      <c r="B13" s="234" t="s">
        <v>115</v>
      </c>
      <c r="C13" s="248" t="s">
        <v>116</v>
      </c>
      <c r="D13" s="235" t="s">
        <v>117</v>
      </c>
      <c r="E13" s="236">
        <v>40.799999999999997</v>
      </c>
      <c r="F13" s="237"/>
      <c r="G13" s="238">
        <f>ROUND(E13*F13,2)</f>
        <v>0</v>
      </c>
      <c r="H13" s="237"/>
      <c r="I13" s="238">
        <f>ROUND(E13*H13,2)</f>
        <v>0</v>
      </c>
      <c r="J13" s="237"/>
      <c r="K13" s="238">
        <f>ROUND(E13*J13,2)</f>
        <v>0</v>
      </c>
      <c r="L13" s="238">
        <v>21</v>
      </c>
      <c r="M13" s="238">
        <f>G13*(1+L13/100)</f>
        <v>0</v>
      </c>
      <c r="N13" s="238">
        <v>7.1399999999999996E-3</v>
      </c>
      <c r="O13" s="238">
        <f>ROUND(E13*N13,2)</f>
        <v>0.28999999999999998</v>
      </c>
      <c r="P13" s="238">
        <v>0</v>
      </c>
      <c r="Q13" s="238">
        <f>ROUND(E13*P13,2)</f>
        <v>0</v>
      </c>
      <c r="R13" s="238" t="s">
        <v>118</v>
      </c>
      <c r="S13" s="238" t="s">
        <v>109</v>
      </c>
      <c r="T13" s="239" t="s">
        <v>109</v>
      </c>
      <c r="U13" s="222">
        <v>0.25</v>
      </c>
      <c r="V13" s="222">
        <f>ROUND(E13*U13,2)</f>
        <v>10.199999999999999</v>
      </c>
      <c r="W13" s="222"/>
      <c r="X13" s="222" t="s">
        <v>110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111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49" t="s">
        <v>119</v>
      </c>
      <c r="D14" s="241"/>
      <c r="E14" s="241"/>
      <c r="F14" s="241"/>
      <c r="G14" s="241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113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1" t="s">
        <v>120</v>
      </c>
      <c r="D15" s="224"/>
      <c r="E15" s="225">
        <v>22</v>
      </c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121</v>
      </c>
      <c r="AH15" s="212">
        <v>0</v>
      </c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19"/>
      <c r="B16" s="220"/>
      <c r="C16" s="251" t="s">
        <v>122</v>
      </c>
      <c r="D16" s="224"/>
      <c r="E16" s="225">
        <v>18.8</v>
      </c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12"/>
      <c r="Z16" s="212"/>
      <c r="AA16" s="212"/>
      <c r="AB16" s="212"/>
      <c r="AC16" s="212"/>
      <c r="AD16" s="212"/>
      <c r="AE16" s="212"/>
      <c r="AF16" s="212"/>
      <c r="AG16" s="212" t="s">
        <v>121</v>
      </c>
      <c r="AH16" s="212">
        <v>0</v>
      </c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0"/>
      <c r="D17" s="243"/>
      <c r="E17" s="243"/>
      <c r="F17" s="243"/>
      <c r="G17" s="243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114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x14ac:dyDescent="0.2">
      <c r="A18" s="227" t="s">
        <v>103</v>
      </c>
      <c r="B18" s="228" t="s">
        <v>60</v>
      </c>
      <c r="C18" s="247" t="s">
        <v>61</v>
      </c>
      <c r="D18" s="229"/>
      <c r="E18" s="230"/>
      <c r="F18" s="231"/>
      <c r="G18" s="231">
        <f>SUMIF(AG19:AG23,"&lt;&gt;NOR",G19:G23)</f>
        <v>0</v>
      </c>
      <c r="H18" s="231"/>
      <c r="I18" s="231">
        <f>SUM(I19:I23)</f>
        <v>0</v>
      </c>
      <c r="J18" s="231"/>
      <c r="K18" s="231">
        <f>SUM(K19:K23)</f>
        <v>0</v>
      </c>
      <c r="L18" s="231"/>
      <c r="M18" s="231">
        <f>SUM(M19:M23)</f>
        <v>0</v>
      </c>
      <c r="N18" s="231"/>
      <c r="O18" s="231">
        <f>SUM(O19:O23)</f>
        <v>0</v>
      </c>
      <c r="P18" s="231"/>
      <c r="Q18" s="231">
        <f>SUM(Q19:Q23)</f>
        <v>0</v>
      </c>
      <c r="R18" s="231"/>
      <c r="S18" s="231"/>
      <c r="T18" s="232"/>
      <c r="U18" s="226"/>
      <c r="V18" s="226">
        <f>SUM(V19:V23)</f>
        <v>30.01</v>
      </c>
      <c r="W18" s="226"/>
      <c r="X18" s="226"/>
      <c r="AG18" t="s">
        <v>104</v>
      </c>
    </row>
    <row r="19" spans="1:60" ht="56.25" outlineLevel="1" x14ac:dyDescent="0.2">
      <c r="A19" s="233">
        <v>3</v>
      </c>
      <c r="B19" s="234" t="s">
        <v>123</v>
      </c>
      <c r="C19" s="248" t="s">
        <v>124</v>
      </c>
      <c r="D19" s="235" t="s">
        <v>117</v>
      </c>
      <c r="E19" s="236">
        <v>96.8</v>
      </c>
      <c r="F19" s="237"/>
      <c r="G19" s="238">
        <f>ROUND(E19*F19,2)</f>
        <v>0</v>
      </c>
      <c r="H19" s="237"/>
      <c r="I19" s="238">
        <f>ROUND(E19*H19,2)</f>
        <v>0</v>
      </c>
      <c r="J19" s="237"/>
      <c r="K19" s="238">
        <f>ROUND(E19*J19,2)</f>
        <v>0</v>
      </c>
      <c r="L19" s="238">
        <v>21</v>
      </c>
      <c r="M19" s="238">
        <f>G19*(1+L19/100)</f>
        <v>0</v>
      </c>
      <c r="N19" s="238">
        <v>4.0000000000000003E-5</v>
      </c>
      <c r="O19" s="238">
        <f>ROUND(E19*N19,2)</f>
        <v>0</v>
      </c>
      <c r="P19" s="238">
        <v>0</v>
      </c>
      <c r="Q19" s="238">
        <f>ROUND(E19*P19,2)</f>
        <v>0</v>
      </c>
      <c r="R19" s="238" t="s">
        <v>118</v>
      </c>
      <c r="S19" s="238" t="s">
        <v>109</v>
      </c>
      <c r="T19" s="239" t="s">
        <v>109</v>
      </c>
      <c r="U19" s="222">
        <v>0.31</v>
      </c>
      <c r="V19" s="222">
        <f>ROUND(E19*U19,2)</f>
        <v>30.01</v>
      </c>
      <c r="W19" s="222"/>
      <c r="X19" s="222" t="s">
        <v>110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111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19"/>
      <c r="B20" s="220"/>
      <c r="C20" s="251" t="s">
        <v>125</v>
      </c>
      <c r="D20" s="224"/>
      <c r="E20" s="225">
        <v>56</v>
      </c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12"/>
      <c r="Z20" s="212"/>
      <c r="AA20" s="212"/>
      <c r="AB20" s="212"/>
      <c r="AC20" s="212"/>
      <c r="AD20" s="212"/>
      <c r="AE20" s="212"/>
      <c r="AF20" s="212"/>
      <c r="AG20" s="212" t="s">
        <v>121</v>
      </c>
      <c r="AH20" s="212">
        <v>0</v>
      </c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19"/>
      <c r="B21" s="220"/>
      <c r="C21" s="251" t="s">
        <v>120</v>
      </c>
      <c r="D21" s="224"/>
      <c r="E21" s="225">
        <v>22</v>
      </c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121</v>
      </c>
      <c r="AH21" s="212">
        <v>0</v>
      </c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1" t="s">
        <v>122</v>
      </c>
      <c r="D22" s="224"/>
      <c r="E22" s="225">
        <v>18.8</v>
      </c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121</v>
      </c>
      <c r="AH22" s="212">
        <v>0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0"/>
      <c r="D23" s="243"/>
      <c r="E23" s="243"/>
      <c r="F23" s="243"/>
      <c r="G23" s="243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114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x14ac:dyDescent="0.2">
      <c r="A24" s="227" t="s">
        <v>103</v>
      </c>
      <c r="B24" s="228" t="s">
        <v>62</v>
      </c>
      <c r="C24" s="247" t="s">
        <v>63</v>
      </c>
      <c r="D24" s="229"/>
      <c r="E24" s="230"/>
      <c r="F24" s="231"/>
      <c r="G24" s="231">
        <f>SUMIF(AG25:AG30,"&lt;&gt;NOR",G25:G30)</f>
        <v>0</v>
      </c>
      <c r="H24" s="231"/>
      <c r="I24" s="231">
        <f>SUM(I25:I30)</f>
        <v>0</v>
      </c>
      <c r="J24" s="231"/>
      <c r="K24" s="231">
        <f>SUM(K25:K30)</f>
        <v>0</v>
      </c>
      <c r="L24" s="231"/>
      <c r="M24" s="231">
        <f>SUM(M25:M30)</f>
        <v>0</v>
      </c>
      <c r="N24" s="231"/>
      <c r="O24" s="231">
        <f>SUM(O25:O30)</f>
        <v>0</v>
      </c>
      <c r="P24" s="231"/>
      <c r="Q24" s="231">
        <f>SUM(Q25:Q30)</f>
        <v>0</v>
      </c>
      <c r="R24" s="231"/>
      <c r="S24" s="231"/>
      <c r="T24" s="232"/>
      <c r="U24" s="226"/>
      <c r="V24" s="226">
        <f>SUM(V25:V30)</f>
        <v>0.14000000000000001</v>
      </c>
      <c r="W24" s="226"/>
      <c r="X24" s="226"/>
      <c r="AG24" t="s">
        <v>104</v>
      </c>
    </row>
    <row r="25" spans="1:60" outlineLevel="1" x14ac:dyDescent="0.2">
      <c r="A25" s="233">
        <v>4</v>
      </c>
      <c r="B25" s="234" t="s">
        <v>126</v>
      </c>
      <c r="C25" s="248" t="s">
        <v>127</v>
      </c>
      <c r="D25" s="235" t="s">
        <v>128</v>
      </c>
      <c r="E25" s="236">
        <v>0.31118000000000001</v>
      </c>
      <c r="F25" s="237"/>
      <c r="G25" s="238">
        <f>ROUND(E25*F25,2)</f>
        <v>0</v>
      </c>
      <c r="H25" s="237"/>
      <c r="I25" s="238">
        <f>ROUND(E25*H25,2)</f>
        <v>0</v>
      </c>
      <c r="J25" s="237"/>
      <c r="K25" s="238">
        <f>ROUND(E25*J25,2)</f>
        <v>0</v>
      </c>
      <c r="L25" s="238">
        <v>21</v>
      </c>
      <c r="M25" s="238">
        <f>G25*(1+L25/100)</f>
        <v>0</v>
      </c>
      <c r="N25" s="238">
        <v>0</v>
      </c>
      <c r="O25" s="238">
        <f>ROUND(E25*N25,2)</f>
        <v>0</v>
      </c>
      <c r="P25" s="238">
        <v>0</v>
      </c>
      <c r="Q25" s="238">
        <f>ROUND(E25*P25,2)</f>
        <v>0</v>
      </c>
      <c r="R25" s="238"/>
      <c r="S25" s="238" t="s">
        <v>109</v>
      </c>
      <c r="T25" s="239" t="s">
        <v>109</v>
      </c>
      <c r="U25" s="222">
        <v>0.13</v>
      </c>
      <c r="V25" s="222">
        <f>ROUND(E25*U25,2)</f>
        <v>0.04</v>
      </c>
      <c r="W25" s="222"/>
      <c r="X25" s="222" t="s">
        <v>129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130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2"/>
      <c r="D26" s="244"/>
      <c r="E26" s="244"/>
      <c r="F26" s="244"/>
      <c r="G26" s="244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114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33">
        <v>5</v>
      </c>
      <c r="B27" s="234" t="s">
        <v>131</v>
      </c>
      <c r="C27" s="248" t="s">
        <v>132</v>
      </c>
      <c r="D27" s="235" t="s">
        <v>128</v>
      </c>
      <c r="E27" s="236">
        <v>0.31118000000000001</v>
      </c>
      <c r="F27" s="237"/>
      <c r="G27" s="238">
        <f>ROUND(E27*F27,2)</f>
        <v>0</v>
      </c>
      <c r="H27" s="237"/>
      <c r="I27" s="238">
        <f>ROUND(E27*H27,2)</f>
        <v>0</v>
      </c>
      <c r="J27" s="237"/>
      <c r="K27" s="238">
        <f>ROUND(E27*J27,2)</f>
        <v>0</v>
      </c>
      <c r="L27" s="238">
        <v>21</v>
      </c>
      <c r="M27" s="238">
        <f>G27*(1+L27/100)</f>
        <v>0</v>
      </c>
      <c r="N27" s="238">
        <v>0</v>
      </c>
      <c r="O27" s="238">
        <f>ROUND(E27*N27,2)</f>
        <v>0</v>
      </c>
      <c r="P27" s="238">
        <v>0</v>
      </c>
      <c r="Q27" s="238">
        <f>ROUND(E27*P27,2)</f>
        <v>0</v>
      </c>
      <c r="R27" s="238"/>
      <c r="S27" s="238" t="s">
        <v>109</v>
      </c>
      <c r="T27" s="239" t="s">
        <v>109</v>
      </c>
      <c r="U27" s="222">
        <v>0.31</v>
      </c>
      <c r="V27" s="222">
        <f>ROUND(E27*U27,2)</f>
        <v>0.1</v>
      </c>
      <c r="W27" s="222"/>
      <c r="X27" s="222" t="s">
        <v>129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130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52"/>
      <c r="D28" s="244"/>
      <c r="E28" s="244"/>
      <c r="F28" s="244"/>
      <c r="G28" s="244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114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33">
        <v>6</v>
      </c>
      <c r="B29" s="234" t="s">
        <v>133</v>
      </c>
      <c r="C29" s="248" t="s">
        <v>134</v>
      </c>
      <c r="D29" s="235" t="s">
        <v>128</v>
      </c>
      <c r="E29" s="236">
        <v>0.31118000000000001</v>
      </c>
      <c r="F29" s="237"/>
      <c r="G29" s="238">
        <f>ROUND(E29*F29,2)</f>
        <v>0</v>
      </c>
      <c r="H29" s="237"/>
      <c r="I29" s="238">
        <f>ROUND(E29*H29,2)</f>
        <v>0</v>
      </c>
      <c r="J29" s="237"/>
      <c r="K29" s="238">
        <f>ROUND(E29*J29,2)</f>
        <v>0</v>
      </c>
      <c r="L29" s="238">
        <v>21</v>
      </c>
      <c r="M29" s="238">
        <f>G29*(1+L29/100)</f>
        <v>0</v>
      </c>
      <c r="N29" s="238">
        <v>0</v>
      </c>
      <c r="O29" s="238">
        <f>ROUND(E29*N29,2)</f>
        <v>0</v>
      </c>
      <c r="P29" s="238">
        <v>0</v>
      </c>
      <c r="Q29" s="238">
        <f>ROUND(E29*P29,2)</f>
        <v>0</v>
      </c>
      <c r="R29" s="238"/>
      <c r="S29" s="238" t="s">
        <v>109</v>
      </c>
      <c r="T29" s="239" t="s">
        <v>109</v>
      </c>
      <c r="U29" s="222">
        <v>0</v>
      </c>
      <c r="V29" s="222">
        <f>ROUND(E29*U29,2)</f>
        <v>0</v>
      </c>
      <c r="W29" s="222"/>
      <c r="X29" s="222" t="s">
        <v>129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130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52"/>
      <c r="D30" s="244"/>
      <c r="E30" s="244"/>
      <c r="F30" s="244"/>
      <c r="G30" s="244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12"/>
      <c r="Z30" s="212"/>
      <c r="AA30" s="212"/>
      <c r="AB30" s="212"/>
      <c r="AC30" s="212"/>
      <c r="AD30" s="212"/>
      <c r="AE30" s="212"/>
      <c r="AF30" s="212"/>
      <c r="AG30" s="212" t="s">
        <v>114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x14ac:dyDescent="0.2">
      <c r="A31" s="227" t="s">
        <v>103</v>
      </c>
      <c r="B31" s="228" t="s">
        <v>64</v>
      </c>
      <c r="C31" s="247" t="s">
        <v>65</v>
      </c>
      <c r="D31" s="229"/>
      <c r="E31" s="230"/>
      <c r="F31" s="231"/>
      <c r="G31" s="231">
        <f>SUMIF(AG32:AG47,"&lt;&gt;NOR",G32:G47)</f>
        <v>0</v>
      </c>
      <c r="H31" s="231"/>
      <c r="I31" s="231">
        <f>SUM(I32:I47)</f>
        <v>0</v>
      </c>
      <c r="J31" s="231"/>
      <c r="K31" s="231">
        <f>SUM(K32:K47)</f>
        <v>0</v>
      </c>
      <c r="L31" s="231"/>
      <c r="M31" s="231">
        <f>SUM(M32:M47)</f>
        <v>0</v>
      </c>
      <c r="N31" s="231"/>
      <c r="O31" s="231">
        <f>SUM(O32:O47)</f>
        <v>0.95</v>
      </c>
      <c r="P31" s="231"/>
      <c r="Q31" s="231">
        <f>SUM(Q32:Q47)</f>
        <v>0</v>
      </c>
      <c r="R31" s="231"/>
      <c r="S31" s="231"/>
      <c r="T31" s="232"/>
      <c r="U31" s="226"/>
      <c r="V31" s="226">
        <f>SUM(V32:V47)</f>
        <v>15.68</v>
      </c>
      <c r="W31" s="226"/>
      <c r="X31" s="226"/>
      <c r="AG31" t="s">
        <v>104</v>
      </c>
    </row>
    <row r="32" spans="1:60" ht="22.5" outlineLevel="1" x14ac:dyDescent="0.2">
      <c r="A32" s="233">
        <v>7</v>
      </c>
      <c r="B32" s="234" t="s">
        <v>135</v>
      </c>
      <c r="C32" s="248" t="s">
        <v>136</v>
      </c>
      <c r="D32" s="235" t="s">
        <v>117</v>
      </c>
      <c r="E32" s="236">
        <v>56</v>
      </c>
      <c r="F32" s="237"/>
      <c r="G32" s="238">
        <f>ROUND(E32*F32,2)</f>
        <v>0</v>
      </c>
      <c r="H32" s="237"/>
      <c r="I32" s="238">
        <f>ROUND(E32*H32,2)</f>
        <v>0</v>
      </c>
      <c r="J32" s="237"/>
      <c r="K32" s="238">
        <f>ROUND(E32*J32,2)</f>
        <v>0</v>
      </c>
      <c r="L32" s="238">
        <v>21</v>
      </c>
      <c r="M32" s="238">
        <f>G32*(1+L32/100)</f>
        <v>0</v>
      </c>
      <c r="N32" s="238">
        <v>0</v>
      </c>
      <c r="O32" s="238">
        <f>ROUND(E32*N32,2)</f>
        <v>0</v>
      </c>
      <c r="P32" s="238">
        <v>0</v>
      </c>
      <c r="Q32" s="238">
        <f>ROUND(E32*P32,2)</f>
        <v>0</v>
      </c>
      <c r="R32" s="238" t="s">
        <v>137</v>
      </c>
      <c r="S32" s="238" t="s">
        <v>109</v>
      </c>
      <c r="T32" s="239" t="s">
        <v>109</v>
      </c>
      <c r="U32" s="222">
        <v>0.28000000000000003</v>
      </c>
      <c r="V32" s="222">
        <f>ROUND(E32*U32,2)</f>
        <v>15.68</v>
      </c>
      <c r="W32" s="222"/>
      <c r="X32" s="222" t="s">
        <v>110</v>
      </c>
      <c r="Y32" s="212"/>
      <c r="Z32" s="212"/>
      <c r="AA32" s="212"/>
      <c r="AB32" s="212"/>
      <c r="AC32" s="212"/>
      <c r="AD32" s="212"/>
      <c r="AE32" s="212"/>
      <c r="AF32" s="212"/>
      <c r="AG32" s="212" t="s">
        <v>111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1" t="s">
        <v>138</v>
      </c>
      <c r="D33" s="224"/>
      <c r="E33" s="225">
        <v>56</v>
      </c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121</v>
      </c>
      <c r="AH33" s="212">
        <v>0</v>
      </c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0"/>
      <c r="D34" s="243"/>
      <c r="E34" s="243"/>
      <c r="F34" s="243"/>
      <c r="G34" s="243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114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ht="22.5" outlineLevel="1" x14ac:dyDescent="0.2">
      <c r="A35" s="233">
        <v>8</v>
      </c>
      <c r="B35" s="234" t="s">
        <v>139</v>
      </c>
      <c r="C35" s="248" t="s">
        <v>140</v>
      </c>
      <c r="D35" s="235" t="s">
        <v>117</v>
      </c>
      <c r="E35" s="236">
        <v>60.48</v>
      </c>
      <c r="F35" s="237"/>
      <c r="G35" s="238">
        <f>ROUND(E35*F35,2)</f>
        <v>0</v>
      </c>
      <c r="H35" s="237"/>
      <c r="I35" s="238">
        <f>ROUND(E35*H35,2)</f>
        <v>0</v>
      </c>
      <c r="J35" s="237"/>
      <c r="K35" s="238">
        <f>ROUND(E35*J35,2)</f>
        <v>0</v>
      </c>
      <c r="L35" s="238">
        <v>21</v>
      </c>
      <c r="M35" s="238">
        <f>G35*(1+L35/100)</f>
        <v>0</v>
      </c>
      <c r="N35" s="238">
        <v>1.5699999999999999E-2</v>
      </c>
      <c r="O35" s="238">
        <f>ROUND(E35*N35,2)</f>
        <v>0.95</v>
      </c>
      <c r="P35" s="238">
        <v>0</v>
      </c>
      <c r="Q35" s="238">
        <f>ROUND(E35*P35,2)</f>
        <v>0</v>
      </c>
      <c r="R35" s="238" t="s">
        <v>141</v>
      </c>
      <c r="S35" s="238" t="s">
        <v>109</v>
      </c>
      <c r="T35" s="239" t="s">
        <v>109</v>
      </c>
      <c r="U35" s="222">
        <v>0</v>
      </c>
      <c r="V35" s="222">
        <f>ROUND(E35*U35,2)</f>
        <v>0</v>
      </c>
      <c r="W35" s="222"/>
      <c r="X35" s="222" t="s">
        <v>142</v>
      </c>
      <c r="Y35" s="212"/>
      <c r="Z35" s="212"/>
      <c r="AA35" s="212"/>
      <c r="AB35" s="212"/>
      <c r="AC35" s="212"/>
      <c r="AD35" s="212"/>
      <c r="AE35" s="212"/>
      <c r="AF35" s="212"/>
      <c r="AG35" s="212" t="s">
        <v>143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51" t="s">
        <v>144</v>
      </c>
      <c r="D36" s="224"/>
      <c r="E36" s="225">
        <v>4.4800000000000004</v>
      </c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12"/>
      <c r="Z36" s="212"/>
      <c r="AA36" s="212"/>
      <c r="AB36" s="212"/>
      <c r="AC36" s="212"/>
      <c r="AD36" s="212"/>
      <c r="AE36" s="212"/>
      <c r="AF36" s="212"/>
      <c r="AG36" s="212" t="s">
        <v>121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1" t="s">
        <v>125</v>
      </c>
      <c r="D37" s="224"/>
      <c r="E37" s="225">
        <v>56</v>
      </c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121</v>
      </c>
      <c r="AH37" s="212">
        <v>0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50"/>
      <c r="D38" s="243"/>
      <c r="E38" s="243"/>
      <c r="F38" s="243"/>
      <c r="G38" s="243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114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19">
        <v>9</v>
      </c>
      <c r="B39" s="220" t="s">
        <v>145</v>
      </c>
      <c r="C39" s="253" t="s">
        <v>146</v>
      </c>
      <c r="D39" s="221" t="s">
        <v>0</v>
      </c>
      <c r="E39" s="242"/>
      <c r="F39" s="223"/>
      <c r="G39" s="222">
        <f>ROUND(E39*F39,2)</f>
        <v>0</v>
      </c>
      <c r="H39" s="223"/>
      <c r="I39" s="222">
        <f>ROUND(E39*H39,2)</f>
        <v>0</v>
      </c>
      <c r="J39" s="223"/>
      <c r="K39" s="222">
        <f>ROUND(E39*J39,2)</f>
        <v>0</v>
      </c>
      <c r="L39" s="222">
        <v>21</v>
      </c>
      <c r="M39" s="222">
        <f>G39*(1+L39/100)</f>
        <v>0</v>
      </c>
      <c r="N39" s="222">
        <v>0</v>
      </c>
      <c r="O39" s="222">
        <f>ROUND(E39*N39,2)</f>
        <v>0</v>
      </c>
      <c r="P39" s="222">
        <v>0</v>
      </c>
      <c r="Q39" s="222">
        <f>ROUND(E39*P39,2)</f>
        <v>0</v>
      </c>
      <c r="R39" s="222" t="s">
        <v>137</v>
      </c>
      <c r="S39" s="222" t="s">
        <v>109</v>
      </c>
      <c r="T39" s="222" t="s">
        <v>109</v>
      </c>
      <c r="U39" s="222">
        <v>0</v>
      </c>
      <c r="V39" s="222">
        <f>ROUND(E39*U39,2)</f>
        <v>0</v>
      </c>
      <c r="W39" s="222"/>
      <c r="X39" s="222" t="s">
        <v>129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130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54" t="s">
        <v>147</v>
      </c>
      <c r="D40" s="245"/>
      <c r="E40" s="245"/>
      <c r="F40" s="245"/>
      <c r="G40" s="245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113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0"/>
      <c r="D41" s="243"/>
      <c r="E41" s="243"/>
      <c r="F41" s="243"/>
      <c r="G41" s="243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114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ht="33.75" outlineLevel="1" x14ac:dyDescent="0.2">
      <c r="A42" s="219">
        <v>10</v>
      </c>
      <c r="B42" s="220" t="s">
        <v>148</v>
      </c>
      <c r="C42" s="253" t="s">
        <v>149</v>
      </c>
      <c r="D42" s="221" t="s">
        <v>0</v>
      </c>
      <c r="E42" s="242"/>
      <c r="F42" s="223"/>
      <c r="G42" s="222">
        <f>ROUND(E42*F42,2)</f>
        <v>0</v>
      </c>
      <c r="H42" s="223"/>
      <c r="I42" s="222">
        <f>ROUND(E42*H42,2)</f>
        <v>0</v>
      </c>
      <c r="J42" s="223"/>
      <c r="K42" s="222">
        <f>ROUND(E42*J42,2)</f>
        <v>0</v>
      </c>
      <c r="L42" s="222">
        <v>21</v>
      </c>
      <c r="M42" s="222">
        <f>G42*(1+L42/100)</f>
        <v>0</v>
      </c>
      <c r="N42" s="222">
        <v>0</v>
      </c>
      <c r="O42" s="222">
        <f>ROUND(E42*N42,2)</f>
        <v>0</v>
      </c>
      <c r="P42" s="222">
        <v>0</v>
      </c>
      <c r="Q42" s="222">
        <f>ROUND(E42*P42,2)</f>
        <v>0</v>
      </c>
      <c r="R42" s="222" t="s">
        <v>137</v>
      </c>
      <c r="S42" s="222" t="s">
        <v>109</v>
      </c>
      <c r="T42" s="222" t="s">
        <v>109</v>
      </c>
      <c r="U42" s="222">
        <v>0</v>
      </c>
      <c r="V42" s="222">
        <f>ROUND(E42*U42,2)</f>
        <v>0</v>
      </c>
      <c r="W42" s="222"/>
      <c r="X42" s="222" t="s">
        <v>129</v>
      </c>
      <c r="Y42" s="212"/>
      <c r="Z42" s="212"/>
      <c r="AA42" s="212"/>
      <c r="AB42" s="212"/>
      <c r="AC42" s="212"/>
      <c r="AD42" s="212"/>
      <c r="AE42" s="212"/>
      <c r="AF42" s="212"/>
      <c r="AG42" s="212" t="s">
        <v>130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19"/>
      <c r="B43" s="220"/>
      <c r="C43" s="254" t="s">
        <v>147</v>
      </c>
      <c r="D43" s="245"/>
      <c r="E43" s="245"/>
      <c r="F43" s="245"/>
      <c r="G43" s="245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12"/>
      <c r="Z43" s="212"/>
      <c r="AA43" s="212"/>
      <c r="AB43" s="212"/>
      <c r="AC43" s="212"/>
      <c r="AD43" s="212"/>
      <c r="AE43" s="212"/>
      <c r="AF43" s="212"/>
      <c r="AG43" s="212" t="s">
        <v>113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50"/>
      <c r="D44" s="243"/>
      <c r="E44" s="243"/>
      <c r="F44" s="243"/>
      <c r="G44" s="243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114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ht="33.75" outlineLevel="1" x14ac:dyDescent="0.2">
      <c r="A45" s="219">
        <v>11</v>
      </c>
      <c r="B45" s="220" t="s">
        <v>150</v>
      </c>
      <c r="C45" s="253" t="s">
        <v>151</v>
      </c>
      <c r="D45" s="221" t="s">
        <v>0</v>
      </c>
      <c r="E45" s="242"/>
      <c r="F45" s="223"/>
      <c r="G45" s="222">
        <f>ROUND(E45*F45,2)</f>
        <v>0</v>
      </c>
      <c r="H45" s="223"/>
      <c r="I45" s="222">
        <f>ROUND(E45*H45,2)</f>
        <v>0</v>
      </c>
      <c r="J45" s="223"/>
      <c r="K45" s="222">
        <f>ROUND(E45*J45,2)</f>
        <v>0</v>
      </c>
      <c r="L45" s="222">
        <v>21</v>
      </c>
      <c r="M45" s="222">
        <f>G45*(1+L45/100)</f>
        <v>0</v>
      </c>
      <c r="N45" s="222">
        <v>0</v>
      </c>
      <c r="O45" s="222">
        <f>ROUND(E45*N45,2)</f>
        <v>0</v>
      </c>
      <c r="P45" s="222">
        <v>0</v>
      </c>
      <c r="Q45" s="222">
        <f>ROUND(E45*P45,2)</f>
        <v>0</v>
      </c>
      <c r="R45" s="222" t="s">
        <v>137</v>
      </c>
      <c r="S45" s="222" t="s">
        <v>109</v>
      </c>
      <c r="T45" s="222" t="s">
        <v>109</v>
      </c>
      <c r="U45" s="222">
        <v>0</v>
      </c>
      <c r="V45" s="222">
        <f>ROUND(E45*U45,2)</f>
        <v>0</v>
      </c>
      <c r="W45" s="222"/>
      <c r="X45" s="222" t="s">
        <v>129</v>
      </c>
      <c r="Y45" s="212"/>
      <c r="Z45" s="212"/>
      <c r="AA45" s="212"/>
      <c r="AB45" s="212"/>
      <c r="AC45" s="212"/>
      <c r="AD45" s="212"/>
      <c r="AE45" s="212"/>
      <c r="AF45" s="212"/>
      <c r="AG45" s="212" t="s">
        <v>130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54" t="s">
        <v>147</v>
      </c>
      <c r="D46" s="245"/>
      <c r="E46" s="245"/>
      <c r="F46" s="245"/>
      <c r="G46" s="245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113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50"/>
      <c r="D47" s="243"/>
      <c r="E47" s="243"/>
      <c r="F47" s="243"/>
      <c r="G47" s="243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12"/>
      <c r="Z47" s="212"/>
      <c r="AA47" s="212"/>
      <c r="AB47" s="212"/>
      <c r="AC47" s="212"/>
      <c r="AD47" s="212"/>
      <c r="AE47" s="212"/>
      <c r="AF47" s="212"/>
      <c r="AG47" s="212" t="s">
        <v>114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x14ac:dyDescent="0.2">
      <c r="A48" s="227" t="s">
        <v>103</v>
      </c>
      <c r="B48" s="228" t="s">
        <v>66</v>
      </c>
      <c r="C48" s="247" t="s">
        <v>67</v>
      </c>
      <c r="D48" s="229"/>
      <c r="E48" s="230"/>
      <c r="F48" s="231"/>
      <c r="G48" s="231">
        <f>SUMIF(AG49:AG61,"&lt;&gt;NOR",G49:G61)</f>
        <v>0</v>
      </c>
      <c r="H48" s="231"/>
      <c r="I48" s="231">
        <f>SUM(I49:I61)</f>
        <v>0</v>
      </c>
      <c r="J48" s="231"/>
      <c r="K48" s="231">
        <f>SUM(K49:K61)</f>
        <v>0</v>
      </c>
      <c r="L48" s="231"/>
      <c r="M48" s="231">
        <f>SUM(M49:M61)</f>
        <v>0</v>
      </c>
      <c r="N48" s="231"/>
      <c r="O48" s="231">
        <f>SUM(O49:O61)</f>
        <v>0</v>
      </c>
      <c r="P48" s="231"/>
      <c r="Q48" s="231">
        <f>SUM(Q49:Q61)</f>
        <v>0.11</v>
      </c>
      <c r="R48" s="231"/>
      <c r="S48" s="231"/>
      <c r="T48" s="232"/>
      <c r="U48" s="226"/>
      <c r="V48" s="226">
        <f>SUM(V49:V61)</f>
        <v>2.16</v>
      </c>
      <c r="W48" s="226"/>
      <c r="X48" s="226"/>
      <c r="AG48" t="s">
        <v>104</v>
      </c>
    </row>
    <row r="49" spans="1:60" outlineLevel="1" x14ac:dyDescent="0.2">
      <c r="A49" s="233">
        <v>12</v>
      </c>
      <c r="B49" s="234" t="s">
        <v>152</v>
      </c>
      <c r="C49" s="248" t="s">
        <v>153</v>
      </c>
      <c r="D49" s="235" t="s">
        <v>107</v>
      </c>
      <c r="E49" s="236">
        <v>1</v>
      </c>
      <c r="F49" s="237"/>
      <c r="G49" s="238">
        <f>ROUND(E49*F49,2)</f>
        <v>0</v>
      </c>
      <c r="H49" s="237"/>
      <c r="I49" s="238">
        <f>ROUND(E49*H49,2)</f>
        <v>0</v>
      </c>
      <c r="J49" s="237"/>
      <c r="K49" s="238">
        <f>ROUND(E49*J49,2)</f>
        <v>0</v>
      </c>
      <c r="L49" s="238">
        <v>21</v>
      </c>
      <c r="M49" s="238">
        <f>G49*(1+L49/100)</f>
        <v>0</v>
      </c>
      <c r="N49" s="238">
        <v>1.9000000000000001E-4</v>
      </c>
      <c r="O49" s="238">
        <f>ROUND(E49*N49,2)</f>
        <v>0</v>
      </c>
      <c r="P49" s="238">
        <v>0</v>
      </c>
      <c r="Q49" s="238">
        <f>ROUND(E49*P49,2)</f>
        <v>0</v>
      </c>
      <c r="R49" s="238" t="s">
        <v>154</v>
      </c>
      <c r="S49" s="238" t="s">
        <v>109</v>
      </c>
      <c r="T49" s="239" t="s">
        <v>109</v>
      </c>
      <c r="U49" s="222">
        <v>1.7</v>
      </c>
      <c r="V49" s="222">
        <f>ROUND(E49*U49,2)</f>
        <v>1.7</v>
      </c>
      <c r="W49" s="222"/>
      <c r="X49" s="222" t="s">
        <v>110</v>
      </c>
      <c r="Y49" s="212"/>
      <c r="Z49" s="212"/>
      <c r="AA49" s="212"/>
      <c r="AB49" s="212"/>
      <c r="AC49" s="212"/>
      <c r="AD49" s="212"/>
      <c r="AE49" s="212"/>
      <c r="AF49" s="212"/>
      <c r="AG49" s="212" t="s">
        <v>111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19"/>
      <c r="B50" s="220"/>
      <c r="C50" s="252"/>
      <c r="D50" s="244"/>
      <c r="E50" s="244"/>
      <c r="F50" s="244"/>
      <c r="G50" s="244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12"/>
      <c r="Z50" s="212"/>
      <c r="AA50" s="212"/>
      <c r="AB50" s="212"/>
      <c r="AC50" s="212"/>
      <c r="AD50" s="212"/>
      <c r="AE50" s="212"/>
      <c r="AF50" s="212"/>
      <c r="AG50" s="212" t="s">
        <v>114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33">
        <v>13</v>
      </c>
      <c r="B51" s="234" t="s">
        <v>155</v>
      </c>
      <c r="C51" s="248" t="s">
        <v>156</v>
      </c>
      <c r="D51" s="235" t="s">
        <v>107</v>
      </c>
      <c r="E51" s="236">
        <v>1</v>
      </c>
      <c r="F51" s="237"/>
      <c r="G51" s="238">
        <f>ROUND(E51*F51,2)</f>
        <v>0</v>
      </c>
      <c r="H51" s="237"/>
      <c r="I51" s="238">
        <f>ROUND(E51*H51,2)</f>
        <v>0</v>
      </c>
      <c r="J51" s="237"/>
      <c r="K51" s="238">
        <f>ROUND(E51*J51,2)</f>
        <v>0</v>
      </c>
      <c r="L51" s="238">
        <v>21</v>
      </c>
      <c r="M51" s="238">
        <f>G51*(1+L51/100)</f>
        <v>0</v>
      </c>
      <c r="N51" s="238">
        <v>0</v>
      </c>
      <c r="O51" s="238">
        <f>ROUND(E51*N51,2)</f>
        <v>0</v>
      </c>
      <c r="P51" s="238">
        <v>0.1104</v>
      </c>
      <c r="Q51" s="238">
        <f>ROUND(E51*P51,2)</f>
        <v>0.11</v>
      </c>
      <c r="R51" s="238" t="s">
        <v>154</v>
      </c>
      <c r="S51" s="238" t="s">
        <v>109</v>
      </c>
      <c r="T51" s="239" t="s">
        <v>109</v>
      </c>
      <c r="U51" s="222">
        <v>0.46</v>
      </c>
      <c r="V51" s="222">
        <f>ROUND(E51*U51,2)</f>
        <v>0.46</v>
      </c>
      <c r="W51" s="222"/>
      <c r="X51" s="222" t="s">
        <v>110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111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2"/>
      <c r="D52" s="244"/>
      <c r="E52" s="244"/>
      <c r="F52" s="244"/>
      <c r="G52" s="244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114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>
        <v>14</v>
      </c>
      <c r="B53" s="220" t="s">
        <v>157</v>
      </c>
      <c r="C53" s="253" t="s">
        <v>158</v>
      </c>
      <c r="D53" s="221" t="s">
        <v>0</v>
      </c>
      <c r="E53" s="242"/>
      <c r="F53" s="223"/>
      <c r="G53" s="222">
        <f>ROUND(E53*F53,2)</f>
        <v>0</v>
      </c>
      <c r="H53" s="223"/>
      <c r="I53" s="222">
        <f>ROUND(E53*H53,2)</f>
        <v>0</v>
      </c>
      <c r="J53" s="223"/>
      <c r="K53" s="222">
        <f>ROUND(E53*J53,2)</f>
        <v>0</v>
      </c>
      <c r="L53" s="222">
        <v>21</v>
      </c>
      <c r="M53" s="222">
        <f>G53*(1+L53/100)</f>
        <v>0</v>
      </c>
      <c r="N53" s="222">
        <v>0</v>
      </c>
      <c r="O53" s="222">
        <f>ROUND(E53*N53,2)</f>
        <v>0</v>
      </c>
      <c r="P53" s="222">
        <v>0</v>
      </c>
      <c r="Q53" s="222">
        <f>ROUND(E53*P53,2)</f>
        <v>0</v>
      </c>
      <c r="R53" s="222" t="s">
        <v>154</v>
      </c>
      <c r="S53" s="222" t="s">
        <v>109</v>
      </c>
      <c r="T53" s="222" t="s">
        <v>109</v>
      </c>
      <c r="U53" s="222">
        <v>0</v>
      </c>
      <c r="V53" s="222">
        <f>ROUND(E53*U53,2)</f>
        <v>0</v>
      </c>
      <c r="W53" s="222"/>
      <c r="X53" s="222" t="s">
        <v>129</v>
      </c>
      <c r="Y53" s="212"/>
      <c r="Z53" s="212"/>
      <c r="AA53" s="212"/>
      <c r="AB53" s="212"/>
      <c r="AC53" s="212"/>
      <c r="AD53" s="212"/>
      <c r="AE53" s="212"/>
      <c r="AF53" s="212"/>
      <c r="AG53" s="212" t="s">
        <v>130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19"/>
      <c r="B54" s="220"/>
      <c r="C54" s="254" t="s">
        <v>147</v>
      </c>
      <c r="D54" s="245"/>
      <c r="E54" s="245"/>
      <c r="F54" s="245"/>
      <c r="G54" s="245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12"/>
      <c r="Z54" s="212"/>
      <c r="AA54" s="212"/>
      <c r="AB54" s="212"/>
      <c r="AC54" s="212"/>
      <c r="AD54" s="212"/>
      <c r="AE54" s="212"/>
      <c r="AF54" s="212"/>
      <c r="AG54" s="212" t="s">
        <v>113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50"/>
      <c r="D55" s="243"/>
      <c r="E55" s="243"/>
      <c r="F55" s="243"/>
      <c r="G55" s="243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114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ht="33.75" outlineLevel="1" x14ac:dyDescent="0.2">
      <c r="A56" s="219">
        <v>15</v>
      </c>
      <c r="B56" s="220" t="s">
        <v>159</v>
      </c>
      <c r="C56" s="253" t="s">
        <v>160</v>
      </c>
      <c r="D56" s="221" t="s">
        <v>0</v>
      </c>
      <c r="E56" s="242"/>
      <c r="F56" s="223"/>
      <c r="G56" s="222">
        <f>ROUND(E56*F56,2)</f>
        <v>0</v>
      </c>
      <c r="H56" s="223"/>
      <c r="I56" s="222">
        <f>ROUND(E56*H56,2)</f>
        <v>0</v>
      </c>
      <c r="J56" s="223"/>
      <c r="K56" s="222">
        <f>ROUND(E56*J56,2)</f>
        <v>0</v>
      </c>
      <c r="L56" s="222">
        <v>21</v>
      </c>
      <c r="M56" s="222">
        <f>G56*(1+L56/100)</f>
        <v>0</v>
      </c>
      <c r="N56" s="222">
        <v>0</v>
      </c>
      <c r="O56" s="222">
        <f>ROUND(E56*N56,2)</f>
        <v>0</v>
      </c>
      <c r="P56" s="222">
        <v>0</v>
      </c>
      <c r="Q56" s="222">
        <f>ROUND(E56*P56,2)</f>
        <v>0</v>
      </c>
      <c r="R56" s="222" t="s">
        <v>154</v>
      </c>
      <c r="S56" s="222" t="s">
        <v>109</v>
      </c>
      <c r="T56" s="222" t="s">
        <v>109</v>
      </c>
      <c r="U56" s="222">
        <v>0</v>
      </c>
      <c r="V56" s="222">
        <f>ROUND(E56*U56,2)</f>
        <v>0</v>
      </c>
      <c r="W56" s="222"/>
      <c r="X56" s="222" t="s">
        <v>129</v>
      </c>
      <c r="Y56" s="212"/>
      <c r="Z56" s="212"/>
      <c r="AA56" s="212"/>
      <c r="AB56" s="212"/>
      <c r="AC56" s="212"/>
      <c r="AD56" s="212"/>
      <c r="AE56" s="212"/>
      <c r="AF56" s="212"/>
      <c r="AG56" s="212" t="s">
        <v>130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54" t="s">
        <v>147</v>
      </c>
      <c r="D57" s="245"/>
      <c r="E57" s="245"/>
      <c r="F57" s="245"/>
      <c r="G57" s="245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12"/>
      <c r="Z57" s="212"/>
      <c r="AA57" s="212"/>
      <c r="AB57" s="212"/>
      <c r="AC57" s="212"/>
      <c r="AD57" s="212"/>
      <c r="AE57" s="212"/>
      <c r="AF57" s="212"/>
      <c r="AG57" s="212" t="s">
        <v>113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0"/>
      <c r="D58" s="243"/>
      <c r="E58" s="243"/>
      <c r="F58" s="243"/>
      <c r="G58" s="243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114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ht="33.75" outlineLevel="1" x14ac:dyDescent="0.2">
      <c r="A59" s="219">
        <v>16</v>
      </c>
      <c r="B59" s="220" t="s">
        <v>161</v>
      </c>
      <c r="C59" s="253" t="s">
        <v>162</v>
      </c>
      <c r="D59" s="221" t="s">
        <v>0</v>
      </c>
      <c r="E59" s="242"/>
      <c r="F59" s="223"/>
      <c r="G59" s="222">
        <f>ROUND(E59*F59,2)</f>
        <v>0</v>
      </c>
      <c r="H59" s="223"/>
      <c r="I59" s="222">
        <f>ROUND(E59*H59,2)</f>
        <v>0</v>
      </c>
      <c r="J59" s="223"/>
      <c r="K59" s="222">
        <f>ROUND(E59*J59,2)</f>
        <v>0</v>
      </c>
      <c r="L59" s="222">
        <v>21</v>
      </c>
      <c r="M59" s="222">
        <f>G59*(1+L59/100)</f>
        <v>0</v>
      </c>
      <c r="N59" s="222">
        <v>0</v>
      </c>
      <c r="O59" s="222">
        <f>ROUND(E59*N59,2)</f>
        <v>0</v>
      </c>
      <c r="P59" s="222">
        <v>0</v>
      </c>
      <c r="Q59" s="222">
        <f>ROUND(E59*P59,2)</f>
        <v>0</v>
      </c>
      <c r="R59" s="222" t="s">
        <v>154</v>
      </c>
      <c r="S59" s="222" t="s">
        <v>109</v>
      </c>
      <c r="T59" s="222" t="s">
        <v>109</v>
      </c>
      <c r="U59" s="222">
        <v>0</v>
      </c>
      <c r="V59" s="222">
        <f>ROUND(E59*U59,2)</f>
        <v>0</v>
      </c>
      <c r="W59" s="222"/>
      <c r="X59" s="222" t="s">
        <v>129</v>
      </c>
      <c r="Y59" s="212"/>
      <c r="Z59" s="212"/>
      <c r="AA59" s="212"/>
      <c r="AB59" s="212"/>
      <c r="AC59" s="212"/>
      <c r="AD59" s="212"/>
      <c r="AE59" s="212"/>
      <c r="AF59" s="212"/>
      <c r="AG59" s="212" t="s">
        <v>130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4" t="s">
        <v>147</v>
      </c>
      <c r="D60" s="245"/>
      <c r="E60" s="245"/>
      <c r="F60" s="245"/>
      <c r="G60" s="245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113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0"/>
      <c r="D61" s="243"/>
      <c r="E61" s="243"/>
      <c r="F61" s="243"/>
      <c r="G61" s="243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114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x14ac:dyDescent="0.2">
      <c r="A62" s="227" t="s">
        <v>103</v>
      </c>
      <c r="B62" s="228" t="s">
        <v>68</v>
      </c>
      <c r="C62" s="247" t="s">
        <v>69</v>
      </c>
      <c r="D62" s="229"/>
      <c r="E62" s="230"/>
      <c r="F62" s="231"/>
      <c r="G62" s="231">
        <f>SUMIF(AG63:AG108,"&lt;&gt;NOR",G63:G108)</f>
        <v>0</v>
      </c>
      <c r="H62" s="231"/>
      <c r="I62" s="231">
        <f>SUM(I63:I108)</f>
        <v>0</v>
      </c>
      <c r="J62" s="231"/>
      <c r="K62" s="231">
        <f>SUM(K63:K108)</f>
        <v>0</v>
      </c>
      <c r="L62" s="231"/>
      <c r="M62" s="231">
        <f>SUM(M63:M108)</f>
        <v>0</v>
      </c>
      <c r="N62" s="231"/>
      <c r="O62" s="231">
        <f>SUM(O63:O108)</f>
        <v>0.3</v>
      </c>
      <c r="P62" s="231"/>
      <c r="Q62" s="231">
        <f>SUM(Q63:Q108)</f>
        <v>0.11</v>
      </c>
      <c r="R62" s="231"/>
      <c r="S62" s="231"/>
      <c r="T62" s="232"/>
      <c r="U62" s="226"/>
      <c r="V62" s="226">
        <f>SUM(V63:V108)</f>
        <v>69.56</v>
      </c>
      <c r="W62" s="226"/>
      <c r="X62" s="226"/>
      <c r="AG62" t="s">
        <v>104</v>
      </c>
    </row>
    <row r="63" spans="1:60" outlineLevel="1" x14ac:dyDescent="0.2">
      <c r="A63" s="233">
        <v>17</v>
      </c>
      <c r="B63" s="234" t="s">
        <v>163</v>
      </c>
      <c r="C63" s="248" t="s">
        <v>164</v>
      </c>
      <c r="D63" s="235" t="s">
        <v>117</v>
      </c>
      <c r="E63" s="236">
        <v>96.8</v>
      </c>
      <c r="F63" s="237"/>
      <c r="G63" s="238">
        <f>ROUND(E63*F63,2)</f>
        <v>0</v>
      </c>
      <c r="H63" s="237"/>
      <c r="I63" s="238">
        <f>ROUND(E63*H63,2)</f>
        <v>0</v>
      </c>
      <c r="J63" s="237"/>
      <c r="K63" s="238">
        <f>ROUND(E63*J63,2)</f>
        <v>0</v>
      </c>
      <c r="L63" s="238">
        <v>21</v>
      </c>
      <c r="M63" s="238">
        <f>G63*(1+L63/100)</f>
        <v>0</v>
      </c>
      <c r="N63" s="238">
        <v>0</v>
      </c>
      <c r="O63" s="238">
        <f>ROUND(E63*N63,2)</f>
        <v>0</v>
      </c>
      <c r="P63" s="238">
        <v>0</v>
      </c>
      <c r="Q63" s="238">
        <f>ROUND(E63*P63,2)</f>
        <v>0</v>
      </c>
      <c r="R63" s="238" t="s">
        <v>165</v>
      </c>
      <c r="S63" s="238" t="s">
        <v>109</v>
      </c>
      <c r="T63" s="239" t="s">
        <v>109</v>
      </c>
      <c r="U63" s="222">
        <v>0.02</v>
      </c>
      <c r="V63" s="222">
        <f>ROUND(E63*U63,2)</f>
        <v>1.94</v>
      </c>
      <c r="W63" s="222"/>
      <c r="X63" s="222" t="s">
        <v>110</v>
      </c>
      <c r="Y63" s="212"/>
      <c r="Z63" s="212"/>
      <c r="AA63" s="212"/>
      <c r="AB63" s="212"/>
      <c r="AC63" s="212"/>
      <c r="AD63" s="212"/>
      <c r="AE63" s="212"/>
      <c r="AF63" s="212"/>
      <c r="AG63" s="212" t="s">
        <v>111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49" t="s">
        <v>166</v>
      </c>
      <c r="D64" s="241"/>
      <c r="E64" s="241"/>
      <c r="F64" s="241"/>
      <c r="G64" s="241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113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0"/>
      <c r="D65" s="243"/>
      <c r="E65" s="243"/>
      <c r="F65" s="243"/>
      <c r="G65" s="243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114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33">
        <v>18</v>
      </c>
      <c r="B66" s="234" t="s">
        <v>167</v>
      </c>
      <c r="C66" s="248" t="s">
        <v>168</v>
      </c>
      <c r="D66" s="235" t="s">
        <v>117</v>
      </c>
      <c r="E66" s="236">
        <v>96.8</v>
      </c>
      <c r="F66" s="237"/>
      <c r="G66" s="238">
        <f>ROUND(E66*F66,2)</f>
        <v>0</v>
      </c>
      <c r="H66" s="237"/>
      <c r="I66" s="238">
        <f>ROUND(E66*H66,2)</f>
        <v>0</v>
      </c>
      <c r="J66" s="237"/>
      <c r="K66" s="238">
        <f>ROUND(E66*J66,2)</f>
        <v>0</v>
      </c>
      <c r="L66" s="238">
        <v>21</v>
      </c>
      <c r="M66" s="238">
        <f>G66*(1+L66/100)</f>
        <v>0</v>
      </c>
      <c r="N66" s="238">
        <v>0</v>
      </c>
      <c r="O66" s="238">
        <f>ROUND(E66*N66,2)</f>
        <v>0</v>
      </c>
      <c r="P66" s="238">
        <v>0</v>
      </c>
      <c r="Q66" s="238">
        <f>ROUND(E66*P66,2)</f>
        <v>0</v>
      </c>
      <c r="R66" s="238" t="s">
        <v>165</v>
      </c>
      <c r="S66" s="238" t="s">
        <v>109</v>
      </c>
      <c r="T66" s="239" t="s">
        <v>109</v>
      </c>
      <c r="U66" s="222">
        <v>0.05</v>
      </c>
      <c r="V66" s="222">
        <f>ROUND(E66*U66,2)</f>
        <v>4.84</v>
      </c>
      <c r="W66" s="222"/>
      <c r="X66" s="222" t="s">
        <v>110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111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49" t="s">
        <v>166</v>
      </c>
      <c r="D67" s="241"/>
      <c r="E67" s="241"/>
      <c r="F67" s="241"/>
      <c r="G67" s="241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12"/>
      <c r="Z67" s="212"/>
      <c r="AA67" s="212"/>
      <c r="AB67" s="212"/>
      <c r="AC67" s="212"/>
      <c r="AD67" s="212"/>
      <c r="AE67" s="212"/>
      <c r="AF67" s="212"/>
      <c r="AG67" s="212" t="s">
        <v>113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0"/>
      <c r="D68" s="243"/>
      <c r="E68" s="243"/>
      <c r="F68" s="243"/>
      <c r="G68" s="243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114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33">
        <v>19</v>
      </c>
      <c r="B69" s="234" t="s">
        <v>169</v>
      </c>
      <c r="C69" s="248" t="s">
        <v>170</v>
      </c>
      <c r="D69" s="235" t="s">
        <v>171</v>
      </c>
      <c r="E69" s="236">
        <v>73.3</v>
      </c>
      <c r="F69" s="237"/>
      <c r="G69" s="238">
        <f>ROUND(E69*F69,2)</f>
        <v>0</v>
      </c>
      <c r="H69" s="237"/>
      <c r="I69" s="238">
        <f>ROUND(E69*H69,2)</f>
        <v>0</v>
      </c>
      <c r="J69" s="237"/>
      <c r="K69" s="238">
        <f>ROUND(E69*J69,2)</f>
        <v>0</v>
      </c>
      <c r="L69" s="238">
        <v>21</v>
      </c>
      <c r="M69" s="238">
        <f>G69*(1+L69/100)</f>
        <v>0</v>
      </c>
      <c r="N69" s="238">
        <v>0</v>
      </c>
      <c r="O69" s="238">
        <f>ROUND(E69*N69,2)</f>
        <v>0</v>
      </c>
      <c r="P69" s="238">
        <v>8.0000000000000007E-5</v>
      </c>
      <c r="Q69" s="238">
        <f>ROUND(E69*P69,2)</f>
        <v>0.01</v>
      </c>
      <c r="R69" s="238" t="s">
        <v>165</v>
      </c>
      <c r="S69" s="238" t="s">
        <v>109</v>
      </c>
      <c r="T69" s="239" t="s">
        <v>109</v>
      </c>
      <c r="U69" s="222">
        <v>0.04</v>
      </c>
      <c r="V69" s="222">
        <f>ROUND(E69*U69,2)</f>
        <v>2.93</v>
      </c>
      <c r="W69" s="222"/>
      <c r="X69" s="222" t="s">
        <v>110</v>
      </c>
      <c r="Y69" s="212"/>
      <c r="Z69" s="212"/>
      <c r="AA69" s="212"/>
      <c r="AB69" s="212"/>
      <c r="AC69" s="212"/>
      <c r="AD69" s="212"/>
      <c r="AE69" s="212"/>
      <c r="AF69" s="212"/>
      <c r="AG69" s="212" t="s">
        <v>111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19"/>
      <c r="B70" s="220"/>
      <c r="C70" s="251" t="s">
        <v>172</v>
      </c>
      <c r="D70" s="224"/>
      <c r="E70" s="225">
        <v>33.5</v>
      </c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12"/>
      <c r="Z70" s="212"/>
      <c r="AA70" s="212"/>
      <c r="AB70" s="212"/>
      <c r="AC70" s="212"/>
      <c r="AD70" s="212"/>
      <c r="AE70" s="212"/>
      <c r="AF70" s="212"/>
      <c r="AG70" s="212" t="s">
        <v>121</v>
      </c>
      <c r="AH70" s="212">
        <v>0</v>
      </c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1" t="s">
        <v>173</v>
      </c>
      <c r="D71" s="224"/>
      <c r="E71" s="225">
        <v>21</v>
      </c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121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1" t="s">
        <v>174</v>
      </c>
      <c r="D72" s="224"/>
      <c r="E72" s="225">
        <v>18.8</v>
      </c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121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50"/>
      <c r="D73" s="243"/>
      <c r="E73" s="243"/>
      <c r="F73" s="243"/>
      <c r="G73" s="243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114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ht="22.5" outlineLevel="1" x14ac:dyDescent="0.2">
      <c r="A74" s="233">
        <v>20</v>
      </c>
      <c r="B74" s="234" t="s">
        <v>175</v>
      </c>
      <c r="C74" s="248" t="s">
        <v>176</v>
      </c>
      <c r="D74" s="235" t="s">
        <v>171</v>
      </c>
      <c r="E74" s="236">
        <v>73.3</v>
      </c>
      <c r="F74" s="237"/>
      <c r="G74" s="238">
        <f>ROUND(E74*F74,2)</f>
        <v>0</v>
      </c>
      <c r="H74" s="237"/>
      <c r="I74" s="238">
        <f>ROUND(E74*H74,2)</f>
        <v>0</v>
      </c>
      <c r="J74" s="237"/>
      <c r="K74" s="238">
        <f>ROUND(E74*J74,2)</f>
        <v>0</v>
      </c>
      <c r="L74" s="238">
        <v>21</v>
      </c>
      <c r="M74" s="238">
        <f>G74*(1+L74/100)</f>
        <v>0</v>
      </c>
      <c r="N74" s="238">
        <v>8.0000000000000007E-5</v>
      </c>
      <c r="O74" s="238">
        <f>ROUND(E74*N74,2)</f>
        <v>0.01</v>
      </c>
      <c r="P74" s="238">
        <v>0</v>
      </c>
      <c r="Q74" s="238">
        <f>ROUND(E74*P74,2)</f>
        <v>0</v>
      </c>
      <c r="R74" s="238" t="s">
        <v>165</v>
      </c>
      <c r="S74" s="238" t="s">
        <v>109</v>
      </c>
      <c r="T74" s="239" t="s">
        <v>109</v>
      </c>
      <c r="U74" s="222">
        <v>0.14000000000000001</v>
      </c>
      <c r="V74" s="222">
        <f>ROUND(E74*U74,2)</f>
        <v>10.26</v>
      </c>
      <c r="W74" s="222"/>
      <c r="X74" s="222" t="s">
        <v>110</v>
      </c>
      <c r="Y74" s="212"/>
      <c r="Z74" s="212"/>
      <c r="AA74" s="212"/>
      <c r="AB74" s="212"/>
      <c r="AC74" s="212"/>
      <c r="AD74" s="212"/>
      <c r="AE74" s="212"/>
      <c r="AF74" s="212"/>
      <c r="AG74" s="212" t="s">
        <v>111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2"/>
      <c r="D75" s="244"/>
      <c r="E75" s="244"/>
      <c r="F75" s="244"/>
      <c r="G75" s="244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114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ht="22.5" outlineLevel="1" x14ac:dyDescent="0.2">
      <c r="A76" s="233">
        <v>21</v>
      </c>
      <c r="B76" s="234" t="s">
        <v>177</v>
      </c>
      <c r="C76" s="248" t="s">
        <v>178</v>
      </c>
      <c r="D76" s="235" t="s">
        <v>117</v>
      </c>
      <c r="E76" s="236">
        <v>96.8</v>
      </c>
      <c r="F76" s="237"/>
      <c r="G76" s="238">
        <f>ROUND(E76*F76,2)</f>
        <v>0</v>
      </c>
      <c r="H76" s="237"/>
      <c r="I76" s="238">
        <f>ROUND(E76*H76,2)</f>
        <v>0</v>
      </c>
      <c r="J76" s="237"/>
      <c r="K76" s="238">
        <f>ROUND(E76*J76,2)</f>
        <v>0</v>
      </c>
      <c r="L76" s="238">
        <v>21</v>
      </c>
      <c r="M76" s="238">
        <f>G76*(1+L76/100)</f>
        <v>0</v>
      </c>
      <c r="N76" s="238">
        <v>0</v>
      </c>
      <c r="O76" s="238">
        <f>ROUND(E76*N76,2)</f>
        <v>0</v>
      </c>
      <c r="P76" s="238">
        <v>1E-3</v>
      </c>
      <c r="Q76" s="238">
        <f>ROUND(E76*P76,2)</f>
        <v>0.1</v>
      </c>
      <c r="R76" s="238" t="s">
        <v>165</v>
      </c>
      <c r="S76" s="238" t="s">
        <v>109</v>
      </c>
      <c r="T76" s="239" t="s">
        <v>109</v>
      </c>
      <c r="U76" s="222">
        <v>0.11</v>
      </c>
      <c r="V76" s="222">
        <f>ROUND(E76*U76,2)</f>
        <v>10.65</v>
      </c>
      <c r="W76" s="222"/>
      <c r="X76" s="222" t="s">
        <v>110</v>
      </c>
      <c r="Y76" s="212"/>
      <c r="Z76" s="212"/>
      <c r="AA76" s="212"/>
      <c r="AB76" s="212"/>
      <c r="AC76" s="212"/>
      <c r="AD76" s="212"/>
      <c r="AE76" s="212"/>
      <c r="AF76" s="212"/>
      <c r="AG76" s="212" t="s">
        <v>111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52"/>
      <c r="D77" s="244"/>
      <c r="E77" s="244"/>
      <c r="F77" s="244"/>
      <c r="G77" s="244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12"/>
      <c r="Z77" s="212"/>
      <c r="AA77" s="212"/>
      <c r="AB77" s="212"/>
      <c r="AC77" s="212"/>
      <c r="AD77" s="212"/>
      <c r="AE77" s="212"/>
      <c r="AF77" s="212"/>
      <c r="AG77" s="212" t="s">
        <v>114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ht="22.5" outlineLevel="1" x14ac:dyDescent="0.2">
      <c r="A78" s="233">
        <v>22</v>
      </c>
      <c r="B78" s="234" t="s">
        <v>179</v>
      </c>
      <c r="C78" s="248" t="s">
        <v>180</v>
      </c>
      <c r="D78" s="235" t="s">
        <v>117</v>
      </c>
      <c r="E78" s="236">
        <v>96.8</v>
      </c>
      <c r="F78" s="237"/>
      <c r="G78" s="238">
        <f>ROUND(E78*F78,2)</f>
        <v>0</v>
      </c>
      <c r="H78" s="237"/>
      <c r="I78" s="238">
        <f>ROUND(E78*H78,2)</f>
        <v>0</v>
      </c>
      <c r="J78" s="237"/>
      <c r="K78" s="238">
        <f>ROUND(E78*J78,2)</f>
        <v>0</v>
      </c>
      <c r="L78" s="238">
        <v>21</v>
      </c>
      <c r="M78" s="238">
        <f>G78*(1+L78/100)</f>
        <v>0</v>
      </c>
      <c r="N78" s="238">
        <v>2.5000000000000001E-4</v>
      </c>
      <c r="O78" s="238">
        <f>ROUND(E78*N78,2)</f>
        <v>0.02</v>
      </c>
      <c r="P78" s="238">
        <v>0</v>
      </c>
      <c r="Q78" s="238">
        <f>ROUND(E78*P78,2)</f>
        <v>0</v>
      </c>
      <c r="R78" s="238" t="s">
        <v>165</v>
      </c>
      <c r="S78" s="238" t="s">
        <v>109</v>
      </c>
      <c r="T78" s="239" t="s">
        <v>109</v>
      </c>
      <c r="U78" s="222">
        <v>0.38</v>
      </c>
      <c r="V78" s="222">
        <f>ROUND(E78*U78,2)</f>
        <v>36.78</v>
      </c>
      <c r="W78" s="222"/>
      <c r="X78" s="222" t="s">
        <v>110</v>
      </c>
      <c r="Y78" s="212"/>
      <c r="Z78" s="212"/>
      <c r="AA78" s="212"/>
      <c r="AB78" s="212"/>
      <c r="AC78" s="212"/>
      <c r="AD78" s="212"/>
      <c r="AE78" s="212"/>
      <c r="AF78" s="212"/>
      <c r="AG78" s="212" t="s">
        <v>111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1" t="s">
        <v>125</v>
      </c>
      <c r="D79" s="224"/>
      <c r="E79" s="225">
        <v>56</v>
      </c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121</v>
      </c>
      <c r="AH79" s="212">
        <v>0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/>
      <c r="B80" s="220"/>
      <c r="C80" s="251" t="s">
        <v>122</v>
      </c>
      <c r="D80" s="224"/>
      <c r="E80" s="225">
        <v>18.8</v>
      </c>
      <c r="F80" s="222"/>
      <c r="G80" s="222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12"/>
      <c r="Z80" s="212"/>
      <c r="AA80" s="212"/>
      <c r="AB80" s="212"/>
      <c r="AC80" s="212"/>
      <c r="AD80" s="212"/>
      <c r="AE80" s="212"/>
      <c r="AF80" s="212"/>
      <c r="AG80" s="212" t="s">
        <v>121</v>
      </c>
      <c r="AH80" s="212">
        <v>0</v>
      </c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51" t="s">
        <v>120</v>
      </c>
      <c r="D81" s="224"/>
      <c r="E81" s="225">
        <v>22</v>
      </c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12"/>
      <c r="Z81" s="212"/>
      <c r="AA81" s="212"/>
      <c r="AB81" s="212"/>
      <c r="AC81" s="212"/>
      <c r="AD81" s="212"/>
      <c r="AE81" s="212"/>
      <c r="AF81" s="212"/>
      <c r="AG81" s="212" t="s">
        <v>121</v>
      </c>
      <c r="AH81" s="212">
        <v>0</v>
      </c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0"/>
      <c r="D82" s="243"/>
      <c r="E82" s="243"/>
      <c r="F82" s="243"/>
      <c r="G82" s="243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114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ht="22.5" outlineLevel="1" x14ac:dyDescent="0.2">
      <c r="A83" s="233">
        <v>23</v>
      </c>
      <c r="B83" s="234" t="s">
        <v>181</v>
      </c>
      <c r="C83" s="248" t="s">
        <v>182</v>
      </c>
      <c r="D83" s="235" t="s">
        <v>171</v>
      </c>
      <c r="E83" s="236">
        <v>2</v>
      </c>
      <c r="F83" s="237"/>
      <c r="G83" s="238">
        <f>ROUND(E83*F83,2)</f>
        <v>0</v>
      </c>
      <c r="H83" s="237"/>
      <c r="I83" s="238">
        <f>ROUND(E83*H83,2)</f>
        <v>0</v>
      </c>
      <c r="J83" s="237"/>
      <c r="K83" s="238">
        <f>ROUND(E83*J83,2)</f>
        <v>0</v>
      </c>
      <c r="L83" s="238">
        <v>21</v>
      </c>
      <c r="M83" s="238">
        <f>G83*(1+L83/100)</f>
        <v>0</v>
      </c>
      <c r="N83" s="238">
        <v>0</v>
      </c>
      <c r="O83" s="238">
        <f>ROUND(E83*N83,2)</f>
        <v>0</v>
      </c>
      <c r="P83" s="238">
        <v>0</v>
      </c>
      <c r="Q83" s="238">
        <f>ROUND(E83*P83,2)</f>
        <v>0</v>
      </c>
      <c r="R83" s="238" t="s">
        <v>165</v>
      </c>
      <c r="S83" s="238" t="s">
        <v>109</v>
      </c>
      <c r="T83" s="239" t="s">
        <v>109</v>
      </c>
      <c r="U83" s="222">
        <v>0.28000000000000003</v>
      </c>
      <c r="V83" s="222">
        <f>ROUND(E83*U83,2)</f>
        <v>0.56000000000000005</v>
      </c>
      <c r="W83" s="222"/>
      <c r="X83" s="222" t="s">
        <v>110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111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52"/>
      <c r="D84" s="244"/>
      <c r="E84" s="244"/>
      <c r="F84" s="244"/>
      <c r="G84" s="244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12"/>
      <c r="Z84" s="212"/>
      <c r="AA84" s="212"/>
      <c r="AB84" s="212"/>
      <c r="AC84" s="212"/>
      <c r="AD84" s="212"/>
      <c r="AE84" s="212"/>
      <c r="AF84" s="212"/>
      <c r="AG84" s="212" t="s">
        <v>114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33">
        <v>24</v>
      </c>
      <c r="B85" s="234" t="s">
        <v>183</v>
      </c>
      <c r="C85" s="248" t="s">
        <v>184</v>
      </c>
      <c r="D85" s="235" t="s">
        <v>171</v>
      </c>
      <c r="E85" s="236">
        <v>20</v>
      </c>
      <c r="F85" s="237"/>
      <c r="G85" s="238">
        <f>ROUND(E85*F85,2)</f>
        <v>0</v>
      </c>
      <c r="H85" s="237"/>
      <c r="I85" s="238">
        <f>ROUND(E85*H85,2)</f>
        <v>0</v>
      </c>
      <c r="J85" s="237"/>
      <c r="K85" s="238">
        <f>ROUND(E85*J85,2)</f>
        <v>0</v>
      </c>
      <c r="L85" s="238">
        <v>21</v>
      </c>
      <c r="M85" s="238">
        <f>G85*(1+L85/100)</f>
        <v>0</v>
      </c>
      <c r="N85" s="238">
        <v>4.0000000000000003E-5</v>
      </c>
      <c r="O85" s="238">
        <f>ROUND(E85*N85,2)</f>
        <v>0</v>
      </c>
      <c r="P85" s="238">
        <v>0</v>
      </c>
      <c r="Q85" s="238">
        <f>ROUND(E85*P85,2)</f>
        <v>0</v>
      </c>
      <c r="R85" s="238" t="s">
        <v>165</v>
      </c>
      <c r="S85" s="238" t="s">
        <v>109</v>
      </c>
      <c r="T85" s="239" t="s">
        <v>109</v>
      </c>
      <c r="U85" s="222">
        <v>0.08</v>
      </c>
      <c r="V85" s="222">
        <f>ROUND(E85*U85,2)</f>
        <v>1.6</v>
      </c>
      <c r="W85" s="222"/>
      <c r="X85" s="222" t="s">
        <v>110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111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1" t="s">
        <v>185</v>
      </c>
      <c r="D86" s="224"/>
      <c r="E86" s="225">
        <v>20</v>
      </c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121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0"/>
      <c r="D87" s="243"/>
      <c r="E87" s="243"/>
      <c r="F87" s="243"/>
      <c r="G87" s="243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114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33">
        <v>25</v>
      </c>
      <c r="B88" s="234" t="s">
        <v>186</v>
      </c>
      <c r="C88" s="248" t="s">
        <v>187</v>
      </c>
      <c r="D88" s="235" t="s">
        <v>171</v>
      </c>
      <c r="E88" s="236">
        <v>80.63</v>
      </c>
      <c r="F88" s="237"/>
      <c r="G88" s="238">
        <f>ROUND(E88*F88,2)</f>
        <v>0</v>
      </c>
      <c r="H88" s="237"/>
      <c r="I88" s="238">
        <f>ROUND(E88*H88,2)</f>
        <v>0</v>
      </c>
      <c r="J88" s="237"/>
      <c r="K88" s="238">
        <f>ROUND(E88*J88,2)</f>
        <v>0</v>
      </c>
      <c r="L88" s="238">
        <v>21</v>
      </c>
      <c r="M88" s="238">
        <f>G88*(1+L88/100)</f>
        <v>0</v>
      </c>
      <c r="N88" s="238">
        <v>1.4999999999999999E-4</v>
      </c>
      <c r="O88" s="238">
        <f>ROUND(E88*N88,2)</f>
        <v>0.01</v>
      </c>
      <c r="P88" s="238">
        <v>0</v>
      </c>
      <c r="Q88" s="238">
        <f>ROUND(E88*P88,2)</f>
        <v>0</v>
      </c>
      <c r="R88" s="238" t="s">
        <v>141</v>
      </c>
      <c r="S88" s="238" t="s">
        <v>109</v>
      </c>
      <c r="T88" s="239" t="s">
        <v>109</v>
      </c>
      <c r="U88" s="222">
        <v>0</v>
      </c>
      <c r="V88" s="222">
        <f>ROUND(E88*U88,2)</f>
        <v>0</v>
      </c>
      <c r="W88" s="222"/>
      <c r="X88" s="222" t="s">
        <v>142</v>
      </c>
      <c r="Y88" s="212"/>
      <c r="Z88" s="212"/>
      <c r="AA88" s="212"/>
      <c r="AB88" s="212"/>
      <c r="AC88" s="212"/>
      <c r="AD88" s="212"/>
      <c r="AE88" s="212"/>
      <c r="AF88" s="212"/>
      <c r="AG88" s="212" t="s">
        <v>143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1" t="s">
        <v>172</v>
      </c>
      <c r="D89" s="224"/>
      <c r="E89" s="225">
        <v>33.5</v>
      </c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121</v>
      </c>
      <c r="AH89" s="212">
        <v>0</v>
      </c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1" t="s">
        <v>173</v>
      </c>
      <c r="D90" s="224"/>
      <c r="E90" s="225">
        <v>21</v>
      </c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121</v>
      </c>
      <c r="AH90" s="212">
        <v>0</v>
      </c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51" t="s">
        <v>174</v>
      </c>
      <c r="D91" s="224"/>
      <c r="E91" s="225">
        <v>18.8</v>
      </c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121</v>
      </c>
      <c r="AH91" s="212">
        <v>0</v>
      </c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1" t="s">
        <v>188</v>
      </c>
      <c r="D92" s="224"/>
      <c r="E92" s="225">
        <v>7.33</v>
      </c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121</v>
      </c>
      <c r="AH92" s="212">
        <v>0</v>
      </c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0"/>
      <c r="D93" s="243"/>
      <c r="E93" s="243"/>
      <c r="F93" s="243"/>
      <c r="G93" s="243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114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ht="22.5" outlineLevel="1" x14ac:dyDescent="0.2">
      <c r="A94" s="233">
        <v>26</v>
      </c>
      <c r="B94" s="234" t="s">
        <v>189</v>
      </c>
      <c r="C94" s="248" t="s">
        <v>190</v>
      </c>
      <c r="D94" s="235" t="s">
        <v>117</v>
      </c>
      <c r="E94" s="236">
        <v>106.48</v>
      </c>
      <c r="F94" s="237"/>
      <c r="G94" s="238">
        <f>ROUND(E94*F94,2)</f>
        <v>0</v>
      </c>
      <c r="H94" s="237"/>
      <c r="I94" s="238">
        <f>ROUND(E94*H94,2)</f>
        <v>0</v>
      </c>
      <c r="J94" s="237"/>
      <c r="K94" s="238">
        <f>ROUND(E94*J94,2)</f>
        <v>0</v>
      </c>
      <c r="L94" s="238">
        <v>21</v>
      </c>
      <c r="M94" s="238">
        <f>G94*(1+L94/100)</f>
        <v>0</v>
      </c>
      <c r="N94" s="238">
        <v>2.3999999999999998E-3</v>
      </c>
      <c r="O94" s="238">
        <f>ROUND(E94*N94,2)</f>
        <v>0.26</v>
      </c>
      <c r="P94" s="238">
        <v>0</v>
      </c>
      <c r="Q94" s="238">
        <f>ROUND(E94*P94,2)</f>
        <v>0</v>
      </c>
      <c r="R94" s="238" t="s">
        <v>141</v>
      </c>
      <c r="S94" s="238" t="s">
        <v>109</v>
      </c>
      <c r="T94" s="239" t="s">
        <v>109</v>
      </c>
      <c r="U94" s="222">
        <v>0</v>
      </c>
      <c r="V94" s="222">
        <f>ROUND(E94*U94,2)</f>
        <v>0</v>
      </c>
      <c r="W94" s="222"/>
      <c r="X94" s="222" t="s">
        <v>142</v>
      </c>
      <c r="Y94" s="212"/>
      <c r="Z94" s="212"/>
      <c r="AA94" s="212"/>
      <c r="AB94" s="212"/>
      <c r="AC94" s="212"/>
      <c r="AD94" s="212"/>
      <c r="AE94" s="212"/>
      <c r="AF94" s="212"/>
      <c r="AG94" s="212" t="s">
        <v>143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1" t="s">
        <v>191</v>
      </c>
      <c r="D95" s="224"/>
      <c r="E95" s="225">
        <v>96.8</v>
      </c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121</v>
      </c>
      <c r="AH95" s="212">
        <v>0</v>
      </c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51" t="s">
        <v>192</v>
      </c>
      <c r="D96" s="224"/>
      <c r="E96" s="225">
        <v>9.68</v>
      </c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121</v>
      </c>
      <c r="AH96" s="212">
        <v>0</v>
      </c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0"/>
      <c r="D97" s="243"/>
      <c r="E97" s="243"/>
      <c r="F97" s="243"/>
      <c r="G97" s="243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114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ht="22.5" outlineLevel="1" x14ac:dyDescent="0.2">
      <c r="A98" s="233">
        <v>27</v>
      </c>
      <c r="B98" s="234" t="s">
        <v>193</v>
      </c>
      <c r="C98" s="248" t="s">
        <v>194</v>
      </c>
      <c r="D98" s="235" t="s">
        <v>107</v>
      </c>
      <c r="E98" s="236">
        <v>2</v>
      </c>
      <c r="F98" s="237"/>
      <c r="G98" s="238">
        <f>ROUND(E98*F98,2)</f>
        <v>0</v>
      </c>
      <c r="H98" s="237"/>
      <c r="I98" s="238">
        <f>ROUND(E98*H98,2)</f>
        <v>0</v>
      </c>
      <c r="J98" s="237"/>
      <c r="K98" s="238">
        <f>ROUND(E98*J98,2)</f>
        <v>0</v>
      </c>
      <c r="L98" s="238">
        <v>21</v>
      </c>
      <c r="M98" s="238">
        <f>G98*(1+L98/100)</f>
        <v>0</v>
      </c>
      <c r="N98" s="238">
        <v>1.1100000000000001E-3</v>
      </c>
      <c r="O98" s="238">
        <f>ROUND(E98*N98,2)</f>
        <v>0</v>
      </c>
      <c r="P98" s="238">
        <v>0</v>
      </c>
      <c r="Q98" s="238">
        <f>ROUND(E98*P98,2)</f>
        <v>0</v>
      </c>
      <c r="R98" s="238" t="s">
        <v>141</v>
      </c>
      <c r="S98" s="238" t="s">
        <v>109</v>
      </c>
      <c r="T98" s="239" t="s">
        <v>109</v>
      </c>
      <c r="U98" s="222">
        <v>0</v>
      </c>
      <c r="V98" s="222">
        <f>ROUND(E98*U98,2)</f>
        <v>0</v>
      </c>
      <c r="W98" s="222"/>
      <c r="X98" s="222" t="s">
        <v>142</v>
      </c>
      <c r="Y98" s="212"/>
      <c r="Z98" s="212"/>
      <c r="AA98" s="212"/>
      <c r="AB98" s="212"/>
      <c r="AC98" s="212"/>
      <c r="AD98" s="212"/>
      <c r="AE98" s="212"/>
      <c r="AF98" s="212"/>
      <c r="AG98" s="212" t="s">
        <v>143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52"/>
      <c r="D99" s="244"/>
      <c r="E99" s="244"/>
      <c r="F99" s="244"/>
      <c r="G99" s="244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114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>
        <v>28</v>
      </c>
      <c r="B100" s="220" t="s">
        <v>195</v>
      </c>
      <c r="C100" s="253" t="s">
        <v>196</v>
      </c>
      <c r="D100" s="221" t="s">
        <v>0</v>
      </c>
      <c r="E100" s="242"/>
      <c r="F100" s="223"/>
      <c r="G100" s="222">
        <f>ROUND(E100*F100,2)</f>
        <v>0</v>
      </c>
      <c r="H100" s="223"/>
      <c r="I100" s="222">
        <f>ROUND(E100*H100,2)</f>
        <v>0</v>
      </c>
      <c r="J100" s="223"/>
      <c r="K100" s="222">
        <f>ROUND(E100*J100,2)</f>
        <v>0</v>
      </c>
      <c r="L100" s="222">
        <v>21</v>
      </c>
      <c r="M100" s="222">
        <f>G100*(1+L100/100)</f>
        <v>0</v>
      </c>
      <c r="N100" s="222">
        <v>0</v>
      </c>
      <c r="O100" s="222">
        <f>ROUND(E100*N100,2)</f>
        <v>0</v>
      </c>
      <c r="P100" s="222">
        <v>0</v>
      </c>
      <c r="Q100" s="222">
        <f>ROUND(E100*P100,2)</f>
        <v>0</v>
      </c>
      <c r="R100" s="222" t="s">
        <v>165</v>
      </c>
      <c r="S100" s="222" t="s">
        <v>109</v>
      </c>
      <c r="T100" s="222" t="s">
        <v>109</v>
      </c>
      <c r="U100" s="222">
        <v>0</v>
      </c>
      <c r="V100" s="222">
        <f>ROUND(E100*U100,2)</f>
        <v>0</v>
      </c>
      <c r="W100" s="222"/>
      <c r="X100" s="222" t="s">
        <v>129</v>
      </c>
      <c r="Y100" s="212"/>
      <c r="Z100" s="212"/>
      <c r="AA100" s="212"/>
      <c r="AB100" s="212"/>
      <c r="AC100" s="212"/>
      <c r="AD100" s="212"/>
      <c r="AE100" s="212"/>
      <c r="AF100" s="212"/>
      <c r="AG100" s="212" t="s">
        <v>130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4" t="s">
        <v>197</v>
      </c>
      <c r="D101" s="245"/>
      <c r="E101" s="245"/>
      <c r="F101" s="245"/>
      <c r="G101" s="245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113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0"/>
      <c r="D102" s="243"/>
      <c r="E102" s="243"/>
      <c r="F102" s="243"/>
      <c r="G102" s="243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114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ht="33.75" outlineLevel="1" x14ac:dyDescent="0.2">
      <c r="A103" s="219">
        <v>29</v>
      </c>
      <c r="B103" s="220" t="s">
        <v>198</v>
      </c>
      <c r="C103" s="253" t="s">
        <v>199</v>
      </c>
      <c r="D103" s="221" t="s">
        <v>0</v>
      </c>
      <c r="E103" s="242"/>
      <c r="F103" s="223"/>
      <c r="G103" s="222">
        <f>ROUND(E103*F103,2)</f>
        <v>0</v>
      </c>
      <c r="H103" s="223"/>
      <c r="I103" s="222">
        <f>ROUND(E103*H103,2)</f>
        <v>0</v>
      </c>
      <c r="J103" s="223"/>
      <c r="K103" s="222">
        <f>ROUND(E103*J103,2)</f>
        <v>0</v>
      </c>
      <c r="L103" s="222">
        <v>21</v>
      </c>
      <c r="M103" s="222">
        <f>G103*(1+L103/100)</f>
        <v>0</v>
      </c>
      <c r="N103" s="222">
        <v>0</v>
      </c>
      <c r="O103" s="222">
        <f>ROUND(E103*N103,2)</f>
        <v>0</v>
      </c>
      <c r="P103" s="222">
        <v>0</v>
      </c>
      <c r="Q103" s="222">
        <f>ROUND(E103*P103,2)</f>
        <v>0</v>
      </c>
      <c r="R103" s="222" t="s">
        <v>165</v>
      </c>
      <c r="S103" s="222" t="s">
        <v>109</v>
      </c>
      <c r="T103" s="222" t="s">
        <v>109</v>
      </c>
      <c r="U103" s="222">
        <v>0</v>
      </c>
      <c r="V103" s="222">
        <f>ROUND(E103*U103,2)</f>
        <v>0</v>
      </c>
      <c r="W103" s="222"/>
      <c r="X103" s="222" t="s">
        <v>129</v>
      </c>
      <c r="Y103" s="212"/>
      <c r="Z103" s="212"/>
      <c r="AA103" s="212"/>
      <c r="AB103" s="212"/>
      <c r="AC103" s="212"/>
      <c r="AD103" s="212"/>
      <c r="AE103" s="212"/>
      <c r="AF103" s="212"/>
      <c r="AG103" s="212" t="s">
        <v>130</v>
      </c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4" t="s">
        <v>197</v>
      </c>
      <c r="D104" s="245"/>
      <c r="E104" s="245"/>
      <c r="F104" s="245"/>
      <c r="G104" s="245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113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19"/>
      <c r="B105" s="220"/>
      <c r="C105" s="250"/>
      <c r="D105" s="243"/>
      <c r="E105" s="243"/>
      <c r="F105" s="243"/>
      <c r="G105" s="243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2"/>
      <c r="S105" s="222"/>
      <c r="T105" s="222"/>
      <c r="U105" s="222"/>
      <c r="V105" s="222"/>
      <c r="W105" s="222"/>
      <c r="X105" s="222"/>
      <c r="Y105" s="212"/>
      <c r="Z105" s="212"/>
      <c r="AA105" s="212"/>
      <c r="AB105" s="212"/>
      <c r="AC105" s="212"/>
      <c r="AD105" s="212"/>
      <c r="AE105" s="212"/>
      <c r="AF105" s="212"/>
      <c r="AG105" s="212" t="s">
        <v>114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ht="33.75" outlineLevel="1" x14ac:dyDescent="0.2">
      <c r="A106" s="219">
        <v>30</v>
      </c>
      <c r="B106" s="220" t="s">
        <v>200</v>
      </c>
      <c r="C106" s="253" t="s">
        <v>201</v>
      </c>
      <c r="D106" s="221" t="s">
        <v>0</v>
      </c>
      <c r="E106" s="242"/>
      <c r="F106" s="223"/>
      <c r="G106" s="222">
        <f>ROUND(E106*F106,2)</f>
        <v>0</v>
      </c>
      <c r="H106" s="223"/>
      <c r="I106" s="222">
        <f>ROUND(E106*H106,2)</f>
        <v>0</v>
      </c>
      <c r="J106" s="223"/>
      <c r="K106" s="222">
        <f>ROUND(E106*J106,2)</f>
        <v>0</v>
      </c>
      <c r="L106" s="222">
        <v>21</v>
      </c>
      <c r="M106" s="222">
        <f>G106*(1+L106/100)</f>
        <v>0</v>
      </c>
      <c r="N106" s="222">
        <v>0</v>
      </c>
      <c r="O106" s="222">
        <f>ROUND(E106*N106,2)</f>
        <v>0</v>
      </c>
      <c r="P106" s="222">
        <v>0</v>
      </c>
      <c r="Q106" s="222">
        <f>ROUND(E106*P106,2)</f>
        <v>0</v>
      </c>
      <c r="R106" s="222" t="s">
        <v>165</v>
      </c>
      <c r="S106" s="222" t="s">
        <v>109</v>
      </c>
      <c r="T106" s="222" t="s">
        <v>109</v>
      </c>
      <c r="U106" s="222">
        <v>0</v>
      </c>
      <c r="V106" s="222">
        <f>ROUND(E106*U106,2)</f>
        <v>0</v>
      </c>
      <c r="W106" s="222"/>
      <c r="X106" s="222" t="s">
        <v>129</v>
      </c>
      <c r="Y106" s="212"/>
      <c r="Z106" s="212"/>
      <c r="AA106" s="212"/>
      <c r="AB106" s="212"/>
      <c r="AC106" s="212"/>
      <c r="AD106" s="212"/>
      <c r="AE106" s="212"/>
      <c r="AF106" s="212"/>
      <c r="AG106" s="212" t="s">
        <v>130</v>
      </c>
      <c r="AH106" s="212"/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19"/>
      <c r="B107" s="220"/>
      <c r="C107" s="254" t="s">
        <v>197</v>
      </c>
      <c r="D107" s="245"/>
      <c r="E107" s="245"/>
      <c r="F107" s="245"/>
      <c r="G107" s="245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113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0"/>
      <c r="D108" s="243"/>
      <c r="E108" s="243"/>
      <c r="F108" s="243"/>
      <c r="G108" s="243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114</v>
      </c>
      <c r="AH108" s="212"/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x14ac:dyDescent="0.2">
      <c r="A109" s="227" t="s">
        <v>103</v>
      </c>
      <c r="B109" s="228" t="s">
        <v>70</v>
      </c>
      <c r="C109" s="247" t="s">
        <v>71</v>
      </c>
      <c r="D109" s="229"/>
      <c r="E109" s="230"/>
      <c r="F109" s="231"/>
      <c r="G109" s="231">
        <f>SUMIF(AG110:AG128,"&lt;&gt;NOR",G110:G128)</f>
        <v>0</v>
      </c>
      <c r="H109" s="231"/>
      <c r="I109" s="231">
        <f>SUM(I110:I128)</f>
        <v>0</v>
      </c>
      <c r="J109" s="231"/>
      <c r="K109" s="231">
        <f>SUM(K110:K128)</f>
        <v>0</v>
      </c>
      <c r="L109" s="231"/>
      <c r="M109" s="231">
        <f>SUM(M110:M128)</f>
        <v>0</v>
      </c>
      <c r="N109" s="231"/>
      <c r="O109" s="231">
        <f>SUM(O110:O128)</f>
        <v>0.15</v>
      </c>
      <c r="P109" s="231"/>
      <c r="Q109" s="231">
        <f>SUM(Q110:Q128)</f>
        <v>0</v>
      </c>
      <c r="R109" s="231"/>
      <c r="S109" s="231"/>
      <c r="T109" s="232"/>
      <c r="U109" s="226"/>
      <c r="V109" s="226">
        <f>SUM(V110:V128)</f>
        <v>58.099999999999994</v>
      </c>
      <c r="W109" s="226"/>
      <c r="X109" s="226"/>
      <c r="AG109" t="s">
        <v>104</v>
      </c>
    </row>
    <row r="110" spans="1:60" outlineLevel="1" x14ac:dyDescent="0.2">
      <c r="A110" s="233">
        <v>31</v>
      </c>
      <c r="B110" s="234" t="s">
        <v>202</v>
      </c>
      <c r="C110" s="248" t="s">
        <v>203</v>
      </c>
      <c r="D110" s="235" t="s">
        <v>117</v>
      </c>
      <c r="E110" s="236">
        <v>41.48</v>
      </c>
      <c r="F110" s="237"/>
      <c r="G110" s="238">
        <f>ROUND(E110*F110,2)</f>
        <v>0</v>
      </c>
      <c r="H110" s="237"/>
      <c r="I110" s="238">
        <f>ROUND(E110*H110,2)</f>
        <v>0</v>
      </c>
      <c r="J110" s="237"/>
      <c r="K110" s="238">
        <f>ROUND(E110*J110,2)</f>
        <v>0</v>
      </c>
      <c r="L110" s="238">
        <v>21</v>
      </c>
      <c r="M110" s="238">
        <f>G110*(1+L110/100)</f>
        <v>0</v>
      </c>
      <c r="N110" s="238">
        <v>0</v>
      </c>
      <c r="O110" s="238">
        <f>ROUND(E110*N110,2)</f>
        <v>0</v>
      </c>
      <c r="P110" s="238">
        <v>0</v>
      </c>
      <c r="Q110" s="238">
        <f>ROUND(E110*P110,2)</f>
        <v>0</v>
      </c>
      <c r="R110" s="238" t="s">
        <v>204</v>
      </c>
      <c r="S110" s="238" t="s">
        <v>109</v>
      </c>
      <c r="T110" s="239" t="s">
        <v>109</v>
      </c>
      <c r="U110" s="222">
        <v>7.0000000000000007E-2</v>
      </c>
      <c r="V110" s="222">
        <f>ROUND(E110*U110,2)</f>
        <v>2.9</v>
      </c>
      <c r="W110" s="222"/>
      <c r="X110" s="222" t="s">
        <v>110</v>
      </c>
      <c r="Y110" s="212"/>
      <c r="Z110" s="212"/>
      <c r="AA110" s="212"/>
      <c r="AB110" s="212"/>
      <c r="AC110" s="212"/>
      <c r="AD110" s="212"/>
      <c r="AE110" s="212"/>
      <c r="AF110" s="212"/>
      <c r="AG110" s="212" t="s">
        <v>111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1" t="s">
        <v>205</v>
      </c>
      <c r="D111" s="224"/>
      <c r="E111" s="225">
        <v>41.48</v>
      </c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121</v>
      </c>
      <c r="AH111" s="212">
        <v>0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0"/>
      <c r="D112" s="243"/>
      <c r="E112" s="243"/>
      <c r="F112" s="243"/>
      <c r="G112" s="243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114</v>
      </c>
      <c r="AH112" s="212"/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33">
        <v>32</v>
      </c>
      <c r="B113" s="234" t="s">
        <v>206</v>
      </c>
      <c r="C113" s="248" t="s">
        <v>207</v>
      </c>
      <c r="D113" s="235" t="s">
        <v>117</v>
      </c>
      <c r="E113" s="236">
        <v>414.8</v>
      </c>
      <c r="F113" s="237"/>
      <c r="G113" s="238">
        <f>ROUND(E113*F113,2)</f>
        <v>0</v>
      </c>
      <c r="H113" s="237"/>
      <c r="I113" s="238">
        <f>ROUND(E113*H113,2)</f>
        <v>0</v>
      </c>
      <c r="J113" s="237"/>
      <c r="K113" s="238">
        <f>ROUND(E113*J113,2)</f>
        <v>0</v>
      </c>
      <c r="L113" s="238">
        <v>21</v>
      </c>
      <c r="M113" s="238">
        <f>G113*(1+L113/100)</f>
        <v>0</v>
      </c>
      <c r="N113" s="238">
        <v>6.9999999999999994E-5</v>
      </c>
      <c r="O113" s="238">
        <f>ROUND(E113*N113,2)</f>
        <v>0.03</v>
      </c>
      <c r="P113" s="238">
        <v>0</v>
      </c>
      <c r="Q113" s="238">
        <f>ROUND(E113*P113,2)</f>
        <v>0</v>
      </c>
      <c r="R113" s="238" t="s">
        <v>204</v>
      </c>
      <c r="S113" s="238" t="s">
        <v>109</v>
      </c>
      <c r="T113" s="239" t="s">
        <v>109</v>
      </c>
      <c r="U113" s="222">
        <v>0.03</v>
      </c>
      <c r="V113" s="222">
        <f>ROUND(E113*U113,2)</f>
        <v>12.44</v>
      </c>
      <c r="W113" s="222"/>
      <c r="X113" s="222" t="s">
        <v>110</v>
      </c>
      <c r="Y113" s="212"/>
      <c r="Z113" s="212"/>
      <c r="AA113" s="212"/>
      <c r="AB113" s="212"/>
      <c r="AC113" s="212"/>
      <c r="AD113" s="212"/>
      <c r="AE113" s="212"/>
      <c r="AF113" s="212"/>
      <c r="AG113" s="212" t="s">
        <v>111</v>
      </c>
      <c r="AH113" s="212"/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2"/>
      <c r="D114" s="244"/>
      <c r="E114" s="244"/>
      <c r="F114" s="244"/>
      <c r="G114" s="244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114</v>
      </c>
      <c r="AH114" s="212"/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33">
        <v>33</v>
      </c>
      <c r="B115" s="234" t="s">
        <v>208</v>
      </c>
      <c r="C115" s="248" t="s">
        <v>209</v>
      </c>
      <c r="D115" s="235" t="s">
        <v>117</v>
      </c>
      <c r="E115" s="236">
        <v>414.8</v>
      </c>
      <c r="F115" s="237"/>
      <c r="G115" s="238">
        <f>ROUND(E115*F115,2)</f>
        <v>0</v>
      </c>
      <c r="H115" s="237"/>
      <c r="I115" s="238">
        <f>ROUND(E115*H115,2)</f>
        <v>0</v>
      </c>
      <c r="J115" s="237"/>
      <c r="K115" s="238">
        <f>ROUND(E115*J115,2)</f>
        <v>0</v>
      </c>
      <c r="L115" s="238">
        <v>21</v>
      </c>
      <c r="M115" s="238">
        <f>G115*(1+L115/100)</f>
        <v>0</v>
      </c>
      <c r="N115" s="238">
        <v>2.9E-4</v>
      </c>
      <c r="O115" s="238">
        <f>ROUND(E115*N115,2)</f>
        <v>0.12</v>
      </c>
      <c r="P115" s="238">
        <v>0</v>
      </c>
      <c r="Q115" s="238">
        <f>ROUND(E115*P115,2)</f>
        <v>0</v>
      </c>
      <c r="R115" s="238" t="s">
        <v>204</v>
      </c>
      <c r="S115" s="238" t="s">
        <v>109</v>
      </c>
      <c r="T115" s="239" t="s">
        <v>109</v>
      </c>
      <c r="U115" s="222">
        <v>0.1</v>
      </c>
      <c r="V115" s="222">
        <f>ROUND(E115*U115,2)</f>
        <v>41.48</v>
      </c>
      <c r="W115" s="222"/>
      <c r="X115" s="222" t="s">
        <v>110</v>
      </c>
      <c r="Y115" s="212"/>
      <c r="Z115" s="212"/>
      <c r="AA115" s="212"/>
      <c r="AB115" s="212"/>
      <c r="AC115" s="212"/>
      <c r="AD115" s="212"/>
      <c r="AE115" s="212"/>
      <c r="AF115" s="212"/>
      <c r="AG115" s="212" t="s">
        <v>111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outlineLevel="1" x14ac:dyDescent="0.2">
      <c r="A116" s="219"/>
      <c r="B116" s="220"/>
      <c r="C116" s="251" t="s">
        <v>210</v>
      </c>
      <c r="D116" s="224"/>
      <c r="E116" s="225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12"/>
      <c r="Z116" s="212"/>
      <c r="AA116" s="212"/>
      <c r="AB116" s="212"/>
      <c r="AC116" s="212"/>
      <c r="AD116" s="212"/>
      <c r="AE116" s="212"/>
      <c r="AF116" s="212"/>
      <c r="AG116" s="212" t="s">
        <v>121</v>
      </c>
      <c r="AH116" s="212">
        <v>0</v>
      </c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1" t="s">
        <v>120</v>
      </c>
      <c r="D117" s="224"/>
      <c r="E117" s="225">
        <v>22</v>
      </c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121</v>
      </c>
      <c r="AH117" s="212">
        <v>0</v>
      </c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1" t="s">
        <v>211</v>
      </c>
      <c r="D118" s="224"/>
      <c r="E118" s="225">
        <v>74.8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121</v>
      </c>
      <c r="AH118" s="212">
        <v>0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1" t="s">
        <v>212</v>
      </c>
      <c r="D119" s="224"/>
      <c r="E119" s="225"/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121</v>
      </c>
      <c r="AH119" s="212">
        <v>0</v>
      </c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19"/>
      <c r="B120" s="220"/>
      <c r="C120" s="251" t="s">
        <v>213</v>
      </c>
      <c r="D120" s="224"/>
      <c r="E120" s="225">
        <v>198.6</v>
      </c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12"/>
      <c r="Z120" s="212"/>
      <c r="AA120" s="212"/>
      <c r="AB120" s="212"/>
      <c r="AC120" s="212"/>
      <c r="AD120" s="212"/>
      <c r="AE120" s="212"/>
      <c r="AF120" s="212"/>
      <c r="AG120" s="212" t="s">
        <v>121</v>
      </c>
      <c r="AH120" s="212">
        <v>0</v>
      </c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1" t="s">
        <v>214</v>
      </c>
      <c r="D121" s="224"/>
      <c r="E121" s="225">
        <v>63</v>
      </c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121</v>
      </c>
      <c r="AH121" s="212">
        <v>0</v>
      </c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1" t="s">
        <v>215</v>
      </c>
      <c r="D122" s="224"/>
      <c r="E122" s="225">
        <v>56.4</v>
      </c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121</v>
      </c>
      <c r="AH122" s="212">
        <v>0</v>
      </c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0"/>
      <c r="D123" s="243"/>
      <c r="E123" s="243"/>
      <c r="F123" s="243"/>
      <c r="G123" s="243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114</v>
      </c>
      <c r="AH123" s="212"/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ht="22.5" outlineLevel="1" x14ac:dyDescent="0.2">
      <c r="A124" s="233">
        <v>34</v>
      </c>
      <c r="B124" s="234" t="s">
        <v>216</v>
      </c>
      <c r="C124" s="248" t="s">
        <v>217</v>
      </c>
      <c r="D124" s="235" t="s">
        <v>117</v>
      </c>
      <c r="E124" s="236">
        <v>7.33</v>
      </c>
      <c r="F124" s="237"/>
      <c r="G124" s="238">
        <f>ROUND(E124*F124,2)</f>
        <v>0</v>
      </c>
      <c r="H124" s="237"/>
      <c r="I124" s="238">
        <f>ROUND(E124*H124,2)</f>
        <v>0</v>
      </c>
      <c r="J124" s="237"/>
      <c r="K124" s="238">
        <f>ROUND(E124*J124,2)</f>
        <v>0</v>
      </c>
      <c r="L124" s="238">
        <v>21</v>
      </c>
      <c r="M124" s="238">
        <f>G124*(1+L124/100)</f>
        <v>0</v>
      </c>
      <c r="N124" s="238">
        <v>3.4000000000000002E-4</v>
      </c>
      <c r="O124" s="238">
        <f>ROUND(E124*N124,2)</f>
        <v>0</v>
      </c>
      <c r="P124" s="238">
        <v>0</v>
      </c>
      <c r="Q124" s="238">
        <f>ROUND(E124*P124,2)</f>
        <v>0</v>
      </c>
      <c r="R124" s="238" t="s">
        <v>204</v>
      </c>
      <c r="S124" s="238" t="s">
        <v>109</v>
      </c>
      <c r="T124" s="239" t="s">
        <v>109</v>
      </c>
      <c r="U124" s="222">
        <v>0.14000000000000001</v>
      </c>
      <c r="V124" s="222">
        <f>ROUND(E124*U124,2)</f>
        <v>1.03</v>
      </c>
      <c r="W124" s="222"/>
      <c r="X124" s="222" t="s">
        <v>110</v>
      </c>
      <c r="Y124" s="212"/>
      <c r="Z124" s="212"/>
      <c r="AA124" s="212"/>
      <c r="AB124" s="212"/>
      <c r="AC124" s="212"/>
      <c r="AD124" s="212"/>
      <c r="AE124" s="212"/>
      <c r="AF124" s="212"/>
      <c r="AG124" s="212" t="s">
        <v>111</v>
      </c>
      <c r="AH124" s="212"/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1" t="s">
        <v>218</v>
      </c>
      <c r="D125" s="224"/>
      <c r="E125" s="225">
        <v>7.33</v>
      </c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121</v>
      </c>
      <c r="AH125" s="212">
        <v>0</v>
      </c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outlineLevel="1" x14ac:dyDescent="0.2">
      <c r="A126" s="219"/>
      <c r="B126" s="220"/>
      <c r="C126" s="250"/>
      <c r="D126" s="243"/>
      <c r="E126" s="243"/>
      <c r="F126" s="243"/>
      <c r="G126" s="243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2"/>
      <c r="S126" s="222"/>
      <c r="T126" s="222"/>
      <c r="U126" s="222"/>
      <c r="V126" s="222"/>
      <c r="W126" s="222"/>
      <c r="X126" s="222"/>
      <c r="Y126" s="212"/>
      <c r="Z126" s="212"/>
      <c r="AA126" s="212"/>
      <c r="AB126" s="212"/>
      <c r="AC126" s="212"/>
      <c r="AD126" s="212"/>
      <c r="AE126" s="212"/>
      <c r="AF126" s="212"/>
      <c r="AG126" s="212" t="s">
        <v>114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33">
        <v>35</v>
      </c>
      <c r="B127" s="234" t="s">
        <v>219</v>
      </c>
      <c r="C127" s="248" t="s">
        <v>220</v>
      </c>
      <c r="D127" s="235" t="s">
        <v>171</v>
      </c>
      <c r="E127" s="236">
        <v>5</v>
      </c>
      <c r="F127" s="237"/>
      <c r="G127" s="238">
        <f>ROUND(E127*F127,2)</f>
        <v>0</v>
      </c>
      <c r="H127" s="237"/>
      <c r="I127" s="238">
        <f>ROUND(E127*H127,2)</f>
        <v>0</v>
      </c>
      <c r="J127" s="237"/>
      <c r="K127" s="238">
        <f>ROUND(E127*J127,2)</f>
        <v>0</v>
      </c>
      <c r="L127" s="238">
        <v>21</v>
      </c>
      <c r="M127" s="238">
        <f>G127*(1+L127/100)</f>
        <v>0</v>
      </c>
      <c r="N127" s="238">
        <v>1.0000000000000001E-5</v>
      </c>
      <c r="O127" s="238">
        <f>ROUND(E127*N127,2)</f>
        <v>0</v>
      </c>
      <c r="P127" s="238">
        <v>0</v>
      </c>
      <c r="Q127" s="238">
        <f>ROUND(E127*P127,2)</f>
        <v>0</v>
      </c>
      <c r="R127" s="238" t="s">
        <v>204</v>
      </c>
      <c r="S127" s="238" t="s">
        <v>109</v>
      </c>
      <c r="T127" s="239" t="s">
        <v>109</v>
      </c>
      <c r="U127" s="222">
        <v>0.05</v>
      </c>
      <c r="V127" s="222">
        <f>ROUND(E127*U127,2)</f>
        <v>0.25</v>
      </c>
      <c r="W127" s="222"/>
      <c r="X127" s="222" t="s">
        <v>110</v>
      </c>
      <c r="Y127" s="212"/>
      <c r="Z127" s="212"/>
      <c r="AA127" s="212"/>
      <c r="AB127" s="212"/>
      <c r="AC127" s="212"/>
      <c r="AD127" s="212"/>
      <c r="AE127" s="212"/>
      <c r="AF127" s="212"/>
      <c r="AG127" s="212" t="s">
        <v>111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52"/>
      <c r="D128" s="244"/>
      <c r="E128" s="244"/>
      <c r="F128" s="244"/>
      <c r="G128" s="244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114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x14ac:dyDescent="0.2">
      <c r="A129" s="227" t="s">
        <v>103</v>
      </c>
      <c r="B129" s="228" t="s">
        <v>72</v>
      </c>
      <c r="C129" s="247" t="s">
        <v>73</v>
      </c>
      <c r="D129" s="229"/>
      <c r="E129" s="230"/>
      <c r="F129" s="231"/>
      <c r="G129" s="231">
        <f>SUMIF(AG130:AG142,"&lt;&gt;NOR",G130:G142)</f>
        <v>0</v>
      </c>
      <c r="H129" s="231"/>
      <c r="I129" s="231">
        <f>SUM(I130:I142)</f>
        <v>0</v>
      </c>
      <c r="J129" s="231"/>
      <c r="K129" s="231">
        <f>SUM(K130:K142)</f>
        <v>0</v>
      </c>
      <c r="L129" s="231"/>
      <c r="M129" s="231">
        <f>SUM(M130:M142)</f>
        <v>0</v>
      </c>
      <c r="N129" s="231"/>
      <c r="O129" s="231">
        <f>SUM(O130:O142)</f>
        <v>0</v>
      </c>
      <c r="P129" s="231"/>
      <c r="Q129" s="231">
        <f>SUM(Q130:Q142)</f>
        <v>0</v>
      </c>
      <c r="R129" s="231"/>
      <c r="S129" s="231"/>
      <c r="T129" s="232"/>
      <c r="U129" s="226"/>
      <c r="V129" s="226">
        <f>SUM(V130:V142)</f>
        <v>0.52</v>
      </c>
      <c r="W129" s="226"/>
      <c r="X129" s="226"/>
      <c r="AG129" t="s">
        <v>104</v>
      </c>
    </row>
    <row r="130" spans="1:60" ht="22.5" outlineLevel="1" x14ac:dyDescent="0.2">
      <c r="A130" s="233">
        <v>36</v>
      </c>
      <c r="B130" s="234" t="s">
        <v>221</v>
      </c>
      <c r="C130" s="248" t="s">
        <v>222</v>
      </c>
      <c r="D130" s="235" t="s">
        <v>128</v>
      </c>
      <c r="E130" s="236">
        <v>0.21306</v>
      </c>
      <c r="F130" s="237"/>
      <c r="G130" s="238">
        <f>ROUND(E130*F130,2)</f>
        <v>0</v>
      </c>
      <c r="H130" s="237"/>
      <c r="I130" s="238">
        <f>ROUND(E130*H130,2)</f>
        <v>0</v>
      </c>
      <c r="J130" s="237"/>
      <c r="K130" s="238">
        <f>ROUND(E130*J130,2)</f>
        <v>0</v>
      </c>
      <c r="L130" s="238">
        <v>21</v>
      </c>
      <c r="M130" s="238">
        <f>G130*(1+L130/100)</f>
        <v>0</v>
      </c>
      <c r="N130" s="238">
        <v>0</v>
      </c>
      <c r="O130" s="238">
        <f>ROUND(E130*N130,2)</f>
        <v>0</v>
      </c>
      <c r="P130" s="238">
        <v>0</v>
      </c>
      <c r="Q130" s="238">
        <f>ROUND(E130*P130,2)</f>
        <v>0</v>
      </c>
      <c r="R130" s="238" t="s">
        <v>223</v>
      </c>
      <c r="S130" s="238" t="s">
        <v>109</v>
      </c>
      <c r="T130" s="239" t="s">
        <v>109</v>
      </c>
      <c r="U130" s="222">
        <v>0.27700000000000002</v>
      </c>
      <c r="V130" s="222">
        <f>ROUND(E130*U130,2)</f>
        <v>0.06</v>
      </c>
      <c r="W130" s="222"/>
      <c r="X130" s="222" t="s">
        <v>224</v>
      </c>
      <c r="Y130" s="212"/>
      <c r="Z130" s="212"/>
      <c r="AA130" s="212"/>
      <c r="AB130" s="212"/>
      <c r="AC130" s="212"/>
      <c r="AD130" s="212"/>
      <c r="AE130" s="212"/>
      <c r="AF130" s="212"/>
      <c r="AG130" s="212" t="s">
        <v>225</v>
      </c>
      <c r="AH130" s="212"/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49" t="s">
        <v>226</v>
      </c>
      <c r="D131" s="241"/>
      <c r="E131" s="241"/>
      <c r="F131" s="241"/>
      <c r="G131" s="241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113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outlineLevel="1" x14ac:dyDescent="0.2">
      <c r="A132" s="219"/>
      <c r="B132" s="220"/>
      <c r="C132" s="250"/>
      <c r="D132" s="243"/>
      <c r="E132" s="243"/>
      <c r="F132" s="243"/>
      <c r="G132" s="243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2"/>
      <c r="S132" s="222"/>
      <c r="T132" s="222"/>
      <c r="U132" s="222"/>
      <c r="V132" s="222"/>
      <c r="W132" s="222"/>
      <c r="X132" s="222"/>
      <c r="Y132" s="212"/>
      <c r="Z132" s="212"/>
      <c r="AA132" s="212"/>
      <c r="AB132" s="212"/>
      <c r="AC132" s="212"/>
      <c r="AD132" s="212"/>
      <c r="AE132" s="212"/>
      <c r="AF132" s="212"/>
      <c r="AG132" s="212" t="s">
        <v>114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33">
        <v>37</v>
      </c>
      <c r="B133" s="234" t="s">
        <v>227</v>
      </c>
      <c r="C133" s="248" t="s">
        <v>228</v>
      </c>
      <c r="D133" s="235" t="s">
        <v>128</v>
      </c>
      <c r="E133" s="236">
        <v>0.21306</v>
      </c>
      <c r="F133" s="237"/>
      <c r="G133" s="238">
        <f>ROUND(E133*F133,2)</f>
        <v>0</v>
      </c>
      <c r="H133" s="237"/>
      <c r="I133" s="238">
        <f>ROUND(E133*H133,2)</f>
        <v>0</v>
      </c>
      <c r="J133" s="237"/>
      <c r="K133" s="238">
        <f>ROUND(E133*J133,2)</f>
        <v>0</v>
      </c>
      <c r="L133" s="238">
        <v>21</v>
      </c>
      <c r="M133" s="238">
        <f>G133*(1+L133/100)</f>
        <v>0</v>
      </c>
      <c r="N133" s="238">
        <v>0</v>
      </c>
      <c r="O133" s="238">
        <f>ROUND(E133*N133,2)</f>
        <v>0</v>
      </c>
      <c r="P133" s="238">
        <v>0</v>
      </c>
      <c r="Q133" s="238">
        <f>ROUND(E133*P133,2)</f>
        <v>0</v>
      </c>
      <c r="R133" s="238" t="s">
        <v>229</v>
      </c>
      <c r="S133" s="238" t="s">
        <v>109</v>
      </c>
      <c r="T133" s="239" t="s">
        <v>109</v>
      </c>
      <c r="U133" s="222">
        <v>0.746</v>
      </c>
      <c r="V133" s="222">
        <f>ROUND(E133*U133,2)</f>
        <v>0.16</v>
      </c>
      <c r="W133" s="222"/>
      <c r="X133" s="222" t="s">
        <v>224</v>
      </c>
      <c r="Y133" s="212"/>
      <c r="Z133" s="212"/>
      <c r="AA133" s="212"/>
      <c r="AB133" s="212"/>
      <c r="AC133" s="212"/>
      <c r="AD133" s="212"/>
      <c r="AE133" s="212"/>
      <c r="AF133" s="212"/>
      <c r="AG133" s="212" t="s">
        <v>225</v>
      </c>
      <c r="AH133" s="212"/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2"/>
      <c r="D134" s="244"/>
      <c r="E134" s="244"/>
      <c r="F134" s="244"/>
      <c r="G134" s="244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114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ht="22.5" outlineLevel="1" x14ac:dyDescent="0.2">
      <c r="A135" s="233">
        <v>38</v>
      </c>
      <c r="B135" s="234" t="s">
        <v>230</v>
      </c>
      <c r="C135" s="248" t="s">
        <v>231</v>
      </c>
      <c r="D135" s="235" t="s">
        <v>128</v>
      </c>
      <c r="E135" s="236">
        <v>0.21306</v>
      </c>
      <c r="F135" s="237"/>
      <c r="G135" s="238">
        <f>ROUND(E135*F135,2)</f>
        <v>0</v>
      </c>
      <c r="H135" s="237"/>
      <c r="I135" s="238">
        <f>ROUND(E135*H135,2)</f>
        <v>0</v>
      </c>
      <c r="J135" s="237"/>
      <c r="K135" s="238">
        <f>ROUND(E135*J135,2)</f>
        <v>0</v>
      </c>
      <c r="L135" s="238">
        <v>21</v>
      </c>
      <c r="M135" s="238">
        <f>G135*(1+L135/100)</f>
        <v>0</v>
      </c>
      <c r="N135" s="238">
        <v>0</v>
      </c>
      <c r="O135" s="238">
        <f>ROUND(E135*N135,2)</f>
        <v>0</v>
      </c>
      <c r="P135" s="238">
        <v>0</v>
      </c>
      <c r="Q135" s="238">
        <f>ROUND(E135*P135,2)</f>
        <v>0</v>
      </c>
      <c r="R135" s="238" t="s">
        <v>232</v>
      </c>
      <c r="S135" s="238" t="s">
        <v>109</v>
      </c>
      <c r="T135" s="239" t="s">
        <v>109</v>
      </c>
      <c r="U135" s="222">
        <v>0.93300000000000005</v>
      </c>
      <c r="V135" s="222">
        <f>ROUND(E135*U135,2)</f>
        <v>0.2</v>
      </c>
      <c r="W135" s="222"/>
      <c r="X135" s="222" t="s">
        <v>224</v>
      </c>
      <c r="Y135" s="212"/>
      <c r="Z135" s="212"/>
      <c r="AA135" s="212"/>
      <c r="AB135" s="212"/>
      <c r="AC135" s="212"/>
      <c r="AD135" s="212"/>
      <c r="AE135" s="212"/>
      <c r="AF135" s="212"/>
      <c r="AG135" s="212" t="s">
        <v>225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2"/>
      <c r="D136" s="244"/>
      <c r="E136" s="244"/>
      <c r="F136" s="244"/>
      <c r="G136" s="244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114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outlineLevel="1" x14ac:dyDescent="0.2">
      <c r="A137" s="233">
        <v>39</v>
      </c>
      <c r="B137" s="234" t="s">
        <v>233</v>
      </c>
      <c r="C137" s="248" t="s">
        <v>234</v>
      </c>
      <c r="D137" s="235" t="s">
        <v>128</v>
      </c>
      <c r="E137" s="236">
        <v>0.21306</v>
      </c>
      <c r="F137" s="237"/>
      <c r="G137" s="238">
        <f>ROUND(E137*F137,2)</f>
        <v>0</v>
      </c>
      <c r="H137" s="237"/>
      <c r="I137" s="238">
        <f>ROUND(E137*H137,2)</f>
        <v>0</v>
      </c>
      <c r="J137" s="237"/>
      <c r="K137" s="238">
        <f>ROUND(E137*J137,2)</f>
        <v>0</v>
      </c>
      <c r="L137" s="238">
        <v>21</v>
      </c>
      <c r="M137" s="238">
        <f>G137*(1+L137/100)</f>
        <v>0</v>
      </c>
      <c r="N137" s="238">
        <v>0</v>
      </c>
      <c r="O137" s="238">
        <f>ROUND(E137*N137,2)</f>
        <v>0</v>
      </c>
      <c r="P137" s="238">
        <v>0</v>
      </c>
      <c r="Q137" s="238">
        <f>ROUND(E137*P137,2)</f>
        <v>0</v>
      </c>
      <c r="R137" s="238" t="s">
        <v>232</v>
      </c>
      <c r="S137" s="238" t="s">
        <v>109</v>
      </c>
      <c r="T137" s="239" t="s">
        <v>109</v>
      </c>
      <c r="U137" s="222">
        <v>0.49</v>
      </c>
      <c r="V137" s="222">
        <f>ROUND(E137*U137,2)</f>
        <v>0.1</v>
      </c>
      <c r="W137" s="222"/>
      <c r="X137" s="222" t="s">
        <v>224</v>
      </c>
      <c r="Y137" s="212"/>
      <c r="Z137" s="212"/>
      <c r="AA137" s="212"/>
      <c r="AB137" s="212"/>
      <c r="AC137" s="212"/>
      <c r="AD137" s="212"/>
      <c r="AE137" s="212"/>
      <c r="AF137" s="212"/>
      <c r="AG137" s="212" t="s">
        <v>225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outlineLevel="1" x14ac:dyDescent="0.2">
      <c r="A138" s="219"/>
      <c r="B138" s="220"/>
      <c r="C138" s="252"/>
      <c r="D138" s="244"/>
      <c r="E138" s="244"/>
      <c r="F138" s="244"/>
      <c r="G138" s="244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12"/>
      <c r="Z138" s="212"/>
      <c r="AA138" s="212"/>
      <c r="AB138" s="212"/>
      <c r="AC138" s="212"/>
      <c r="AD138" s="212"/>
      <c r="AE138" s="212"/>
      <c r="AF138" s="212"/>
      <c r="AG138" s="212" t="s">
        <v>114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outlineLevel="1" x14ac:dyDescent="0.2">
      <c r="A139" s="233">
        <v>40</v>
      </c>
      <c r="B139" s="234" t="s">
        <v>235</v>
      </c>
      <c r="C139" s="248" t="s">
        <v>236</v>
      </c>
      <c r="D139" s="235" t="s">
        <v>128</v>
      </c>
      <c r="E139" s="236">
        <v>2.1306400000000001</v>
      </c>
      <c r="F139" s="237"/>
      <c r="G139" s="238">
        <f>ROUND(E139*F139,2)</f>
        <v>0</v>
      </c>
      <c r="H139" s="237"/>
      <c r="I139" s="238">
        <f>ROUND(E139*H139,2)</f>
        <v>0</v>
      </c>
      <c r="J139" s="237"/>
      <c r="K139" s="238">
        <f>ROUND(E139*J139,2)</f>
        <v>0</v>
      </c>
      <c r="L139" s="238">
        <v>21</v>
      </c>
      <c r="M139" s="238">
        <f>G139*(1+L139/100)</f>
        <v>0</v>
      </c>
      <c r="N139" s="238">
        <v>0</v>
      </c>
      <c r="O139" s="238">
        <f>ROUND(E139*N139,2)</f>
        <v>0</v>
      </c>
      <c r="P139" s="238">
        <v>0</v>
      </c>
      <c r="Q139" s="238">
        <f>ROUND(E139*P139,2)</f>
        <v>0</v>
      </c>
      <c r="R139" s="238" t="s">
        <v>232</v>
      </c>
      <c r="S139" s="238" t="s">
        <v>109</v>
      </c>
      <c r="T139" s="239" t="s">
        <v>109</v>
      </c>
      <c r="U139" s="222">
        <v>0</v>
      </c>
      <c r="V139" s="222">
        <f>ROUND(E139*U139,2)</f>
        <v>0</v>
      </c>
      <c r="W139" s="222"/>
      <c r="X139" s="222" t="s">
        <v>224</v>
      </c>
      <c r="Y139" s="212"/>
      <c r="Z139" s="212"/>
      <c r="AA139" s="212"/>
      <c r="AB139" s="212"/>
      <c r="AC139" s="212"/>
      <c r="AD139" s="212"/>
      <c r="AE139" s="212"/>
      <c r="AF139" s="212"/>
      <c r="AG139" s="212" t="s">
        <v>225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2"/>
      <c r="D140" s="244"/>
      <c r="E140" s="244"/>
      <c r="F140" s="244"/>
      <c r="G140" s="244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114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33">
        <v>41</v>
      </c>
      <c r="B141" s="234" t="s">
        <v>237</v>
      </c>
      <c r="C141" s="248" t="s">
        <v>238</v>
      </c>
      <c r="D141" s="235" t="s">
        <v>128</v>
      </c>
      <c r="E141" s="236">
        <v>0.21306</v>
      </c>
      <c r="F141" s="237"/>
      <c r="G141" s="238">
        <f>ROUND(E141*F141,2)</f>
        <v>0</v>
      </c>
      <c r="H141" s="237"/>
      <c r="I141" s="238">
        <f>ROUND(E141*H141,2)</f>
        <v>0</v>
      </c>
      <c r="J141" s="237"/>
      <c r="K141" s="238">
        <f>ROUND(E141*J141,2)</f>
        <v>0</v>
      </c>
      <c r="L141" s="238">
        <v>21</v>
      </c>
      <c r="M141" s="238">
        <f>G141*(1+L141/100)</f>
        <v>0</v>
      </c>
      <c r="N141" s="238">
        <v>0</v>
      </c>
      <c r="O141" s="238">
        <f>ROUND(E141*N141,2)</f>
        <v>0</v>
      </c>
      <c r="P141" s="238">
        <v>0</v>
      </c>
      <c r="Q141" s="238">
        <f>ROUND(E141*P141,2)</f>
        <v>0</v>
      </c>
      <c r="R141" s="238" t="s">
        <v>232</v>
      </c>
      <c r="S141" s="238" t="s">
        <v>109</v>
      </c>
      <c r="T141" s="239" t="s">
        <v>109</v>
      </c>
      <c r="U141" s="222">
        <v>0</v>
      </c>
      <c r="V141" s="222">
        <f>ROUND(E141*U141,2)</f>
        <v>0</v>
      </c>
      <c r="W141" s="222"/>
      <c r="X141" s="222" t="s">
        <v>224</v>
      </c>
      <c r="Y141" s="212"/>
      <c r="Z141" s="212"/>
      <c r="AA141" s="212"/>
      <c r="AB141" s="212"/>
      <c r="AC141" s="212"/>
      <c r="AD141" s="212"/>
      <c r="AE141" s="212"/>
      <c r="AF141" s="212"/>
      <c r="AG141" s="212" t="s">
        <v>225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outlineLevel="1" x14ac:dyDescent="0.2">
      <c r="A142" s="219"/>
      <c r="B142" s="220"/>
      <c r="C142" s="252"/>
      <c r="D142" s="244"/>
      <c r="E142" s="244"/>
      <c r="F142" s="244"/>
      <c r="G142" s="244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12"/>
      <c r="Z142" s="212"/>
      <c r="AA142" s="212"/>
      <c r="AB142" s="212"/>
      <c r="AC142" s="212"/>
      <c r="AD142" s="212"/>
      <c r="AE142" s="212"/>
      <c r="AF142" s="212"/>
      <c r="AG142" s="212" t="s">
        <v>114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x14ac:dyDescent="0.2">
      <c r="A143" s="227" t="s">
        <v>103</v>
      </c>
      <c r="B143" s="228" t="s">
        <v>75</v>
      </c>
      <c r="C143" s="247" t="s">
        <v>27</v>
      </c>
      <c r="D143" s="229"/>
      <c r="E143" s="230"/>
      <c r="F143" s="231"/>
      <c r="G143" s="231">
        <f>SUMIF(AG144:AG145,"&lt;&gt;NOR",G144:G145)</f>
        <v>0</v>
      </c>
      <c r="H143" s="231"/>
      <c r="I143" s="231">
        <f>SUM(I144:I145)</f>
        <v>0</v>
      </c>
      <c r="J143" s="231"/>
      <c r="K143" s="231">
        <f>SUM(K144:K145)</f>
        <v>0</v>
      </c>
      <c r="L143" s="231"/>
      <c r="M143" s="231">
        <f>SUM(M144:M145)</f>
        <v>0</v>
      </c>
      <c r="N143" s="231"/>
      <c r="O143" s="231">
        <f>SUM(O144:O145)</f>
        <v>0</v>
      </c>
      <c r="P143" s="231"/>
      <c r="Q143" s="231">
        <f>SUM(Q144:Q145)</f>
        <v>0</v>
      </c>
      <c r="R143" s="231"/>
      <c r="S143" s="231"/>
      <c r="T143" s="232"/>
      <c r="U143" s="226"/>
      <c r="V143" s="226">
        <f>SUM(V144:V145)</f>
        <v>0</v>
      </c>
      <c r="W143" s="226"/>
      <c r="X143" s="226"/>
      <c r="AG143" t="s">
        <v>104</v>
      </c>
    </row>
    <row r="144" spans="1:60" outlineLevel="1" x14ac:dyDescent="0.2">
      <c r="A144" s="233">
        <v>42</v>
      </c>
      <c r="B144" s="234" t="s">
        <v>239</v>
      </c>
      <c r="C144" s="248" t="s">
        <v>240</v>
      </c>
      <c r="D144" s="235" t="s">
        <v>241</v>
      </c>
      <c r="E144" s="236">
        <v>2</v>
      </c>
      <c r="F144" s="237"/>
      <c r="G144" s="238">
        <f>ROUND(E144*F144,2)</f>
        <v>0</v>
      </c>
      <c r="H144" s="237"/>
      <c r="I144" s="238">
        <f>ROUND(E144*H144,2)</f>
        <v>0</v>
      </c>
      <c r="J144" s="237"/>
      <c r="K144" s="238">
        <f>ROUND(E144*J144,2)</f>
        <v>0</v>
      </c>
      <c r="L144" s="238">
        <v>21</v>
      </c>
      <c r="M144" s="238">
        <f>G144*(1+L144/100)</f>
        <v>0</v>
      </c>
      <c r="N144" s="238">
        <v>0</v>
      </c>
      <c r="O144" s="238">
        <f>ROUND(E144*N144,2)</f>
        <v>0</v>
      </c>
      <c r="P144" s="238">
        <v>0</v>
      </c>
      <c r="Q144" s="238">
        <f>ROUND(E144*P144,2)</f>
        <v>0</v>
      </c>
      <c r="R144" s="238"/>
      <c r="S144" s="238" t="s">
        <v>109</v>
      </c>
      <c r="T144" s="239" t="s">
        <v>242</v>
      </c>
      <c r="U144" s="222">
        <v>0</v>
      </c>
      <c r="V144" s="222">
        <f>ROUND(E144*U144,2)</f>
        <v>0</v>
      </c>
      <c r="W144" s="222"/>
      <c r="X144" s="222" t="s">
        <v>243</v>
      </c>
      <c r="Y144" s="212"/>
      <c r="Z144" s="212"/>
      <c r="AA144" s="212"/>
      <c r="AB144" s="212"/>
      <c r="AC144" s="212"/>
      <c r="AD144" s="212"/>
      <c r="AE144" s="212"/>
      <c r="AF144" s="212"/>
      <c r="AG144" s="212" t="s">
        <v>244</v>
      </c>
      <c r="AH144" s="212"/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2"/>
      <c r="D145" s="244"/>
      <c r="E145" s="244"/>
      <c r="F145" s="244"/>
      <c r="G145" s="244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114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x14ac:dyDescent="0.2">
      <c r="A146" s="227" t="s">
        <v>103</v>
      </c>
      <c r="B146" s="228" t="s">
        <v>76</v>
      </c>
      <c r="C146" s="247" t="s">
        <v>28</v>
      </c>
      <c r="D146" s="229"/>
      <c r="E146" s="230"/>
      <c r="F146" s="231"/>
      <c r="G146" s="231">
        <f>SUMIF(AG147:AG149,"&lt;&gt;NOR",G147:G149)</f>
        <v>0</v>
      </c>
      <c r="H146" s="231"/>
      <c r="I146" s="231">
        <f>SUM(I147:I149)</f>
        <v>0</v>
      </c>
      <c r="J146" s="231"/>
      <c r="K146" s="231">
        <f>SUM(K147:K149)</f>
        <v>0</v>
      </c>
      <c r="L146" s="231"/>
      <c r="M146" s="231">
        <f>SUM(M147:M149)</f>
        <v>0</v>
      </c>
      <c r="N146" s="231"/>
      <c r="O146" s="231">
        <f>SUM(O147:O149)</f>
        <v>0</v>
      </c>
      <c r="P146" s="231"/>
      <c r="Q146" s="231">
        <f>SUM(Q147:Q149)</f>
        <v>0</v>
      </c>
      <c r="R146" s="231"/>
      <c r="S146" s="231"/>
      <c r="T146" s="232"/>
      <c r="U146" s="226"/>
      <c r="V146" s="226">
        <f>SUM(V147:V149)</f>
        <v>12</v>
      </c>
      <c r="W146" s="226"/>
      <c r="X146" s="226"/>
      <c r="AG146" t="s">
        <v>104</v>
      </c>
    </row>
    <row r="147" spans="1:60" outlineLevel="1" x14ac:dyDescent="0.2">
      <c r="A147" s="233">
        <v>43</v>
      </c>
      <c r="B147" s="234" t="s">
        <v>245</v>
      </c>
      <c r="C147" s="248" t="s">
        <v>246</v>
      </c>
      <c r="D147" s="235" t="s">
        <v>247</v>
      </c>
      <c r="E147" s="236">
        <v>12</v>
      </c>
      <c r="F147" s="237"/>
      <c r="G147" s="238">
        <f>ROUND(E147*F147,2)</f>
        <v>0</v>
      </c>
      <c r="H147" s="237"/>
      <c r="I147" s="238">
        <f>ROUND(E147*H147,2)</f>
        <v>0</v>
      </c>
      <c r="J147" s="237"/>
      <c r="K147" s="238">
        <f>ROUND(E147*J147,2)</f>
        <v>0</v>
      </c>
      <c r="L147" s="238">
        <v>21</v>
      </c>
      <c r="M147" s="238">
        <f>G147*(1+L147/100)</f>
        <v>0</v>
      </c>
      <c r="N147" s="238">
        <v>0</v>
      </c>
      <c r="O147" s="238">
        <f>ROUND(E147*N147,2)</f>
        <v>0</v>
      </c>
      <c r="P147" s="238">
        <v>0</v>
      </c>
      <c r="Q147" s="238">
        <f>ROUND(E147*P147,2)</f>
        <v>0</v>
      </c>
      <c r="R147" s="238" t="s">
        <v>248</v>
      </c>
      <c r="S147" s="238" t="s">
        <v>109</v>
      </c>
      <c r="T147" s="239" t="s">
        <v>109</v>
      </c>
      <c r="U147" s="222">
        <v>1</v>
      </c>
      <c r="V147" s="222">
        <f>ROUND(E147*U147,2)</f>
        <v>12</v>
      </c>
      <c r="W147" s="222"/>
      <c r="X147" s="222" t="s">
        <v>249</v>
      </c>
      <c r="Y147" s="212"/>
      <c r="Z147" s="212"/>
      <c r="AA147" s="212"/>
      <c r="AB147" s="212"/>
      <c r="AC147" s="212"/>
      <c r="AD147" s="212"/>
      <c r="AE147" s="212"/>
      <c r="AF147" s="212"/>
      <c r="AG147" s="212" t="s">
        <v>250</v>
      </c>
      <c r="AH147" s="212"/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1" t="s">
        <v>251</v>
      </c>
      <c r="D148" s="224"/>
      <c r="E148" s="225">
        <v>12</v>
      </c>
      <c r="F148" s="222"/>
      <c r="G148" s="222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121</v>
      </c>
      <c r="AH148" s="212">
        <v>0</v>
      </c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outlineLevel="1" x14ac:dyDescent="0.2">
      <c r="A149" s="219"/>
      <c r="B149" s="220"/>
      <c r="C149" s="250"/>
      <c r="D149" s="243"/>
      <c r="E149" s="243"/>
      <c r="F149" s="243"/>
      <c r="G149" s="243"/>
      <c r="H149" s="222"/>
      <c r="I149" s="222"/>
      <c r="J149" s="222"/>
      <c r="K149" s="222"/>
      <c r="L149" s="222"/>
      <c r="M149" s="222"/>
      <c r="N149" s="222"/>
      <c r="O149" s="222"/>
      <c r="P149" s="222"/>
      <c r="Q149" s="222"/>
      <c r="R149" s="222"/>
      <c r="S149" s="222"/>
      <c r="T149" s="222"/>
      <c r="U149" s="222"/>
      <c r="V149" s="222"/>
      <c r="W149" s="222"/>
      <c r="X149" s="222"/>
      <c r="Y149" s="212"/>
      <c r="Z149" s="212"/>
      <c r="AA149" s="212"/>
      <c r="AB149" s="212"/>
      <c r="AC149" s="212"/>
      <c r="AD149" s="212"/>
      <c r="AE149" s="212"/>
      <c r="AF149" s="212"/>
      <c r="AG149" s="212" t="s">
        <v>114</v>
      </c>
      <c r="AH149" s="212"/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x14ac:dyDescent="0.2">
      <c r="A150" s="3"/>
      <c r="B150" s="4"/>
      <c r="C150" s="255"/>
      <c r="D150" s="6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AE150">
        <v>15</v>
      </c>
      <c r="AF150">
        <v>21</v>
      </c>
      <c r="AG150" t="s">
        <v>90</v>
      </c>
    </row>
    <row r="151" spans="1:60" x14ac:dyDescent="0.2">
      <c r="A151" s="215"/>
      <c r="B151" s="216" t="s">
        <v>29</v>
      </c>
      <c r="C151" s="256"/>
      <c r="D151" s="217"/>
      <c r="E151" s="218"/>
      <c r="F151" s="218"/>
      <c r="G151" s="246">
        <f>G8+G12+G18+G24+G31+G48+G62+G109+G129+G143+G146</f>
        <v>0</v>
      </c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AE151">
        <f>SUMIF(L7:L149,AE150,G7:G149)</f>
        <v>0</v>
      </c>
      <c r="AF151">
        <f>SUMIF(L7:L149,AF150,G7:G149)</f>
        <v>0</v>
      </c>
      <c r="AG151" t="s">
        <v>252</v>
      </c>
    </row>
    <row r="152" spans="1:60" x14ac:dyDescent="0.2">
      <c r="C152" s="257"/>
      <c r="D152" s="10"/>
      <c r="AG152" t="s">
        <v>253</v>
      </c>
    </row>
    <row r="153" spans="1:60" x14ac:dyDescent="0.2">
      <c r="D153" s="10"/>
    </row>
    <row r="154" spans="1:60" x14ac:dyDescent="0.2">
      <c r="D154" s="10"/>
    </row>
    <row r="155" spans="1:60" x14ac:dyDescent="0.2">
      <c r="D155" s="10"/>
    </row>
    <row r="156" spans="1:60" x14ac:dyDescent="0.2">
      <c r="D156" s="10"/>
    </row>
    <row r="157" spans="1:60" x14ac:dyDescent="0.2">
      <c r="D157" s="10"/>
    </row>
    <row r="158" spans="1:60" x14ac:dyDescent="0.2">
      <c r="D158" s="10"/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61">
    <mergeCell ref="C149:G149"/>
    <mergeCell ref="C134:G134"/>
    <mergeCell ref="C136:G136"/>
    <mergeCell ref="C138:G138"/>
    <mergeCell ref="C140:G140"/>
    <mergeCell ref="C142:G142"/>
    <mergeCell ref="C145:G145"/>
    <mergeCell ref="C114:G114"/>
    <mergeCell ref="C123:G123"/>
    <mergeCell ref="C126:G126"/>
    <mergeCell ref="C128:G128"/>
    <mergeCell ref="C131:G131"/>
    <mergeCell ref="C132:G132"/>
    <mergeCell ref="C102:G102"/>
    <mergeCell ref="C104:G104"/>
    <mergeCell ref="C105:G105"/>
    <mergeCell ref="C107:G107"/>
    <mergeCell ref="C108:G108"/>
    <mergeCell ref="C112:G112"/>
    <mergeCell ref="C84:G84"/>
    <mergeCell ref="C87:G87"/>
    <mergeCell ref="C93:G93"/>
    <mergeCell ref="C97:G97"/>
    <mergeCell ref="C99:G99"/>
    <mergeCell ref="C101:G101"/>
    <mergeCell ref="C67:G67"/>
    <mergeCell ref="C68:G68"/>
    <mergeCell ref="C73:G73"/>
    <mergeCell ref="C75:G75"/>
    <mergeCell ref="C77:G77"/>
    <mergeCell ref="C82:G82"/>
    <mergeCell ref="C57:G57"/>
    <mergeCell ref="C58:G58"/>
    <mergeCell ref="C60:G60"/>
    <mergeCell ref="C61:G61"/>
    <mergeCell ref="C64:G64"/>
    <mergeCell ref="C65:G65"/>
    <mergeCell ref="C46:G46"/>
    <mergeCell ref="C47:G47"/>
    <mergeCell ref="C50:G50"/>
    <mergeCell ref="C52:G52"/>
    <mergeCell ref="C54:G54"/>
    <mergeCell ref="C55:G55"/>
    <mergeCell ref="C34:G34"/>
    <mergeCell ref="C38:G38"/>
    <mergeCell ref="C40:G40"/>
    <mergeCell ref="C41:G41"/>
    <mergeCell ref="C43:G43"/>
    <mergeCell ref="C44:G44"/>
    <mergeCell ref="C14:G14"/>
    <mergeCell ref="C17:G17"/>
    <mergeCell ref="C23:G23"/>
    <mergeCell ref="C26:G26"/>
    <mergeCell ref="C28:G28"/>
    <mergeCell ref="C30:G30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272_2020_05 272_2020_05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'272_2020_05 272_2020_05 Pol'!Názvy_tisku</vt:lpstr>
      <vt:lpstr>oadresa</vt:lpstr>
      <vt:lpstr>Stavba!Objednatel</vt:lpstr>
      <vt:lpstr>Stavba!Objekt</vt:lpstr>
      <vt:lpstr>'272_2020_05 272_2020_05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2020-08-11T13:04:25Z</dcterms:modified>
</cp:coreProperties>
</file>