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noušek\MOJE BARÁKY\Moravské nám. 15 - MUZEJKA\Lapol\"/>
    </mc:Choice>
  </mc:AlternateContent>
  <xr:revisionPtr revIDLastSave="0" documentId="13_ncr:1_{6BD7AABA-CF3A-4EB3-BE2A-6063FA68F3CF}" xr6:coauthVersionLast="41" xr6:coauthVersionMax="45" xr10:uidLastSave="{00000000-0000-0000-0000-000000000000}"/>
  <bookViews>
    <workbookView xWindow="21168" yWindow="-100" windowWidth="21467" windowHeight="12163" activeTab="2" xr2:uid="{00000000-000D-0000-FFFF-FFFF00000000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Rekapitulace!$G$8</definedName>
    <definedName name="Dodavka0">Položky!#REF!</definedName>
    <definedName name="HSV">Rekapitulace!$E$8</definedName>
    <definedName name="HSV0">Položky!#REF!</definedName>
    <definedName name="HZS">Rekapitulace!$I$8</definedName>
    <definedName name="HZS0">Položky!#REF!</definedName>
    <definedName name="JKSO">'Krycí list'!$F$4</definedName>
    <definedName name="MJ">'Krycí list'!$G$4</definedName>
    <definedName name="Mont">Rekapitulace!$H$8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Položky!$A$1:$G$20</definedName>
    <definedName name="_xlnm.Print_Area" localSheetId="1">Rekapitulace!$A$1:$I$14</definedName>
    <definedName name="PocetMJ">'Krycí list'!$G$7</definedName>
    <definedName name="Poznamka">'Krycí list'!$B$37</definedName>
    <definedName name="Projektant">'Krycí list'!$C$7</definedName>
    <definedName name="PSV">Rekapitulace!$F$8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Rekapitulace!$H$14</definedName>
    <definedName name="VRNKc">Rekapitulace!$E$13</definedName>
    <definedName name="VRNnazev">Rekapitulace!$A$13</definedName>
    <definedName name="VRNproc">Rekapitulace!$F$13</definedName>
    <definedName name="VRNzakl">Rekapitulace!$G$13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BE19" i="3" l="1"/>
  <c r="BD19" i="3"/>
  <c r="BC19" i="3"/>
  <c r="BA19" i="3"/>
  <c r="G19" i="3"/>
  <c r="BB19" i="3" s="1"/>
  <c r="BE18" i="3"/>
  <c r="BD18" i="3"/>
  <c r="BC18" i="3"/>
  <c r="BA18" i="3"/>
  <c r="G18" i="3"/>
  <c r="BB18" i="3" s="1"/>
  <c r="BE14" i="3"/>
  <c r="BD14" i="3"/>
  <c r="BC14" i="3"/>
  <c r="BA14" i="3"/>
  <c r="BB14" i="3"/>
  <c r="BE11" i="3"/>
  <c r="BD11" i="3"/>
  <c r="BC11" i="3"/>
  <c r="BA11" i="3"/>
  <c r="G11" i="3"/>
  <c r="BB11" i="3" s="1"/>
  <c r="BE10" i="3"/>
  <c r="BD10" i="3"/>
  <c r="BC10" i="3"/>
  <c r="BA10" i="3"/>
  <c r="G10" i="3"/>
  <c r="BB10" i="3" s="1"/>
  <c r="BE9" i="3"/>
  <c r="BD9" i="3"/>
  <c r="BC9" i="3"/>
  <c r="BA9" i="3"/>
  <c r="G9" i="3"/>
  <c r="BB9" i="3" s="1"/>
  <c r="BE8" i="3"/>
  <c r="BD8" i="3"/>
  <c r="BC8" i="3"/>
  <c r="BA8" i="3"/>
  <c r="G8" i="3"/>
  <c r="BB8" i="3" s="1"/>
  <c r="A7" i="2"/>
  <c r="C20" i="3"/>
  <c r="C4" i="3"/>
  <c r="F3" i="3"/>
  <c r="C3" i="3"/>
  <c r="H14" i="2"/>
  <c r="G22" i="1" s="1"/>
  <c r="G21" i="1" s="1"/>
  <c r="G13" i="2"/>
  <c r="I13" i="2" s="1"/>
  <c r="C2" i="2"/>
  <c r="C1" i="2"/>
  <c r="G8" i="1"/>
  <c r="BD20" i="3" l="1"/>
  <c r="H7" i="2" s="1"/>
  <c r="H8" i="2" s="1"/>
  <c r="C15" i="1" s="1"/>
  <c r="BA20" i="3"/>
  <c r="E7" i="2" s="1"/>
  <c r="E8" i="2" s="1"/>
  <c r="C16" i="1" s="1"/>
  <c r="BC20" i="3"/>
  <c r="G7" i="2" s="1"/>
  <c r="G8" i="2" s="1"/>
  <c r="C14" i="1" s="1"/>
  <c r="BE20" i="3"/>
  <c r="I7" i="2" s="1"/>
  <c r="I8" i="2" s="1"/>
  <c r="C20" i="1" s="1"/>
  <c r="BB20" i="3"/>
  <c r="F8" i="2" l="1"/>
  <c r="C18" i="1" s="1"/>
  <c r="C21" i="1" s="1"/>
  <c r="C22" i="1" s="1"/>
  <c r="F32" i="1" s="1"/>
  <c r="F33" i="1" l="1"/>
</calcChain>
</file>

<file path=xl/sharedStrings.xml><?xml version="1.0" encoding="utf-8"?>
<sst xmlns="http://schemas.openxmlformats.org/spreadsheetml/2006/main" count="122" uniqueCount="88">
  <si>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</si>
  <si>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</si>
  <si>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</si>
  <si>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</si>
  <si>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</si>
  <si>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</si>
  <si>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</si>
  <si>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</si>
  <si>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</si>
  <si>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</si>
  <si>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</si>
  <si>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</si>
  <si>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</si>
  <si>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</si>
  <si>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</si>
  <si>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</si>
  <si>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</si>
  <si>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</si>
  <si>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</si>
  <si>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</si>
  <si>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</si>
  <si>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</si>
  <si>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</si>
  <si>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</si>
  <si>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</si>
  <si>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</si>
  <si>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</si>
  <si>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</si>
  <si>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</si>
  <si>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</si>
  <si>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</si>
  <si>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</si>
  <si>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</si>
  <si>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</si>
  <si>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</si>
  <si>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</si>
  <si>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</si>
  <si>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</si>
  <si>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</si>
  <si>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</si>
  <si>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</si>
  <si>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</si>
  <si>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</si>
  <si>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</si>
  <si>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</si>
  <si>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</si>
  <si>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</si>
  <si>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</si>
  <si>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</si>
  <si>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</si>
  <si>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</si>
  <si>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</si>
  <si>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</si>
  <si>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</si>
  <si>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</si>
  <si>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</si>
  <si>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</si>
  <si>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</si>
  <si>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</si>
  <si>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</si>
  <si>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</si>
  <si>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</si>
  <si>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</si>
  <si>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</si>
  <si>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</si>
  <si>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</si>
  <si>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730</t>
  </si>
  <si>
    <t xml:space="preserve">Zásah havarijní služby </t>
  </si>
  <si>
    <t>hod</t>
  </si>
  <si>
    <t xml:space="preserve">Doprava - Brno </t>
  </si>
  <si>
    <t>km</t>
  </si>
  <si>
    <t>Magistrat města Brna</t>
  </si>
  <si>
    <t>Vodoinstalo</t>
  </si>
  <si>
    <t>ks</t>
  </si>
  <si>
    <t>bm</t>
  </si>
  <si>
    <t>Moravské nám. 15</t>
  </si>
  <si>
    <t>Nabídka</t>
  </si>
  <si>
    <t>Vyčištění stávající nádoby - lapol</t>
  </si>
  <si>
    <t>Výměna čerpadla ponorné  - lapol</t>
  </si>
  <si>
    <t>Dopojení ponorného čerpadla - lapol</t>
  </si>
  <si>
    <t xml:space="preserve">Vyčištění stávající jímky </t>
  </si>
  <si>
    <t>Výměna čerpadla ponorné  - jímka</t>
  </si>
  <si>
    <t>Dopojení ponorného čerpadla - jímka</t>
  </si>
  <si>
    <t>Překotvení odpadního potrubí</t>
  </si>
  <si>
    <t>TZV. Lapol  + Doplnění lapolu na tuky 300 jídel denně</t>
  </si>
  <si>
    <t>Lapol 300 jídel denně 200x800x1000</t>
  </si>
  <si>
    <t xml:space="preserve">Doprava , nastěhování , </t>
  </si>
  <si>
    <t xml:space="preserve">Propojení lapolů a dopojení do odpadu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</si>
</sst>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workbookViewId="0">
      <selection activeCell="C17" sqref="C17"/>
    </sheetView>
  </sheetViews>
  <sheetFormatPr defaultRowHeight="12.75" x14ac:dyDescent="0.25"/>
  <cols>
    <col min="1" max="1" width="2" customWidth="1"/>
    <col min="2" max="2" width="15" customWidth="1"/>
    <col min="3" max="3" width="15.8984375" customWidth="1"/>
    <col min="4" max="4" width="14.59765625" customWidth="1"/>
    <col min="5" max="5" width="12.59765625" customWidth="1"/>
    <col min="6" max="6" width="19.69921875" customWidth="1"/>
    <col min="7" max="7" width="14.09765625" customWidth="1"/>
  </cols>
  <sheetData>
    <row r="1" spans="1:57" ht="21.75" customHeight="1" x14ac:dyDescent="0.35">
      <c r="A1" s="1" t="s">
        <v>76</v>
      </c>
      <c r="B1" s="2"/>
      <c r="C1" s="2"/>
      <c r="D1" s="2"/>
      <c r="E1" s="2"/>
      <c r="F1" s="2"/>
      <c r="G1" s="2"/>
    </row>
    <row r="2" spans="1:57" ht="14.95" customHeight="1" thickBot="1" x14ac:dyDescent="0.3"/>
    <row r="3" spans="1:57" ht="13.05" customHeight="1" x14ac:dyDescent="0.25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57" ht="13.05" customHeight="1" x14ac:dyDescent="0.3">
      <c r="A4" s="7"/>
      <c r="B4" s="8"/>
      <c r="C4" s="9" t="s">
        <v>75</v>
      </c>
      <c r="D4" s="10"/>
      <c r="E4" s="10"/>
      <c r="F4" s="11"/>
      <c r="G4" s="12"/>
    </row>
    <row r="5" spans="1:57" ht="13.05" customHeight="1" x14ac:dyDescent="0.25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57" ht="13.05" customHeight="1" x14ac:dyDescent="0.3">
      <c r="A6" s="7"/>
      <c r="B6" s="8"/>
      <c r="C6" s="9" t="s">
        <v>84</v>
      </c>
      <c r="D6" s="10"/>
      <c r="E6" s="10"/>
      <c r="F6" s="18"/>
      <c r="G6" s="12"/>
    </row>
    <row r="7" spans="1:57" x14ac:dyDescent="0.25">
      <c r="A7" s="13" t="s">
        <v>7</v>
      </c>
      <c r="B7" s="15"/>
      <c r="C7" s="177"/>
      <c r="D7" s="178"/>
      <c r="E7" s="19" t="s">
        <v>8</v>
      </c>
      <c r="F7" s="20"/>
      <c r="G7" s="21">
        <v>0</v>
      </c>
      <c r="H7" s="22"/>
      <c r="I7" s="22"/>
    </row>
    <row r="8" spans="1:57" x14ac:dyDescent="0.25">
      <c r="A8" s="13" t="s">
        <v>9</v>
      </c>
      <c r="B8" s="15"/>
      <c r="C8" s="177" t="s">
        <v>71</v>
      </c>
      <c r="D8" s="178"/>
      <c r="E8" s="16" t="s">
        <v>10</v>
      </c>
      <c r="F8" s="15"/>
      <c r="G8" s="23">
        <f>IF(PocetMJ=0,,ROUND((F30+F32)/PocetMJ,1))</f>
        <v>0</v>
      </c>
    </row>
    <row r="9" spans="1:57" x14ac:dyDescent="0.25">
      <c r="A9" s="24" t="s">
        <v>11</v>
      </c>
      <c r="B9" s="25"/>
      <c r="C9" s="25"/>
      <c r="D9" s="25"/>
      <c r="E9" s="26" t="s">
        <v>12</v>
      </c>
      <c r="F9" s="25"/>
      <c r="G9" s="27">
        <v>0</v>
      </c>
    </row>
    <row r="10" spans="1:57" x14ac:dyDescent="0.2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57" x14ac:dyDescent="0.25">
      <c r="A11" s="28"/>
      <c r="B11" s="11"/>
      <c r="C11" s="11"/>
      <c r="D11" s="11"/>
      <c r="E11" s="179"/>
      <c r="F11" s="180"/>
      <c r="G11" s="181"/>
    </row>
    <row r="12" spans="1:57" ht="28.55" customHeight="1" thickBot="1" x14ac:dyDescent="0.3">
      <c r="A12" s="31" t="s">
        <v>15</v>
      </c>
      <c r="B12" s="32"/>
      <c r="C12" s="32"/>
      <c r="D12" s="32"/>
      <c r="E12" s="33"/>
      <c r="F12" s="33"/>
      <c r="G12" s="34"/>
    </row>
    <row r="13" spans="1:57" ht="17.350000000000001" customHeight="1" thickBot="1" x14ac:dyDescent="0.3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57" ht="15.95" customHeight="1" x14ac:dyDescent="0.25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57" ht="15.95" customHeight="1" x14ac:dyDescent="0.25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5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95" customHeight="1" x14ac:dyDescent="0.25">
      <c r="A17" s="48" t="s">
        <v>23</v>
      </c>
      <c r="B17" s="41" t="s">
        <v>24</v>
      </c>
      <c r="C17" s="42"/>
      <c r="D17" s="24"/>
      <c r="E17" s="46"/>
      <c r="F17" s="47"/>
      <c r="G17" s="42"/>
    </row>
    <row r="18" spans="1:7" ht="15.95" customHeight="1" x14ac:dyDescent="0.25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5">
      <c r="A19" s="49"/>
      <c r="B19" s="41"/>
      <c r="C19" s="42"/>
      <c r="D19" s="24"/>
      <c r="E19" s="46"/>
      <c r="F19" s="47"/>
      <c r="G19" s="42"/>
    </row>
    <row r="20" spans="1:7" ht="15.95" customHeight="1" x14ac:dyDescent="0.25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5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95" customHeight="1" thickBot="1" x14ac:dyDescent="0.3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x14ac:dyDescent="0.2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x14ac:dyDescent="0.2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x14ac:dyDescent="0.25">
      <c r="A25" s="28" t="s">
        <v>35</v>
      </c>
      <c r="B25" s="56"/>
      <c r="C25" s="29" t="s">
        <v>35</v>
      </c>
      <c r="D25" s="57"/>
      <c r="E25" s="29" t="s">
        <v>35</v>
      </c>
      <c r="F25" s="11"/>
      <c r="G25" s="12"/>
    </row>
    <row r="26" spans="1:7" x14ac:dyDescent="0.25">
      <c r="A26" s="28"/>
      <c r="B26" s="58"/>
      <c r="C26" s="29" t="s">
        <v>36</v>
      </c>
      <c r="D26" s="11"/>
      <c r="E26" s="29" t="s">
        <v>37</v>
      </c>
      <c r="F26" s="11"/>
      <c r="G26" s="12"/>
    </row>
    <row r="27" spans="1:7" x14ac:dyDescent="0.25">
      <c r="A27" s="28"/>
      <c r="B27" s="11"/>
      <c r="C27" s="29"/>
      <c r="D27" s="11"/>
      <c r="E27" s="29"/>
      <c r="F27" s="11"/>
      <c r="G27" s="12"/>
    </row>
    <row r="28" spans="1:7" ht="97.5" customHeight="1" x14ac:dyDescent="0.25">
      <c r="A28" s="28"/>
      <c r="B28" s="11"/>
      <c r="C28" s="29"/>
      <c r="D28" s="11"/>
      <c r="E28" s="29"/>
      <c r="F28" s="11"/>
      <c r="G28" s="12"/>
    </row>
    <row r="29" spans="1:7" x14ac:dyDescent="0.25">
      <c r="A29" s="13" t="s">
        <v>38</v>
      </c>
      <c r="B29" s="15"/>
      <c r="C29" s="59">
        <v>0</v>
      </c>
      <c r="D29" s="15" t="s">
        <v>39</v>
      </c>
      <c r="E29" s="16"/>
      <c r="F29" s="60">
        <v>0</v>
      </c>
      <c r="G29" s="17"/>
    </row>
    <row r="30" spans="1:7" x14ac:dyDescent="0.25">
      <c r="A30" s="13" t="s">
        <v>38</v>
      </c>
      <c r="B30" s="15"/>
      <c r="C30" s="59">
        <v>15</v>
      </c>
      <c r="D30" s="15" t="s">
        <v>39</v>
      </c>
      <c r="E30" s="16"/>
      <c r="F30" s="60">
        <v>0</v>
      </c>
      <c r="G30" s="17"/>
    </row>
    <row r="31" spans="1:7" x14ac:dyDescent="0.25">
      <c r="A31" s="13" t="s">
        <v>40</v>
      </c>
      <c r="B31" s="15"/>
      <c r="C31" s="59">
        <v>15</v>
      </c>
      <c r="D31" s="15" t="s">
        <v>39</v>
      </c>
      <c r="E31" s="16"/>
      <c r="F31" s="61">
        <v>0</v>
      </c>
      <c r="G31" s="27"/>
    </row>
    <row r="32" spans="1:7" x14ac:dyDescent="0.25">
      <c r="A32" s="13" t="s">
        <v>38</v>
      </c>
      <c r="B32" s="15"/>
      <c r="C32" s="59">
        <v>21</v>
      </c>
      <c r="D32" s="15" t="s">
        <v>39</v>
      </c>
      <c r="E32" s="16"/>
      <c r="F32" s="60">
        <f>C22</f>
        <v>0</v>
      </c>
      <c r="G32" s="17"/>
    </row>
    <row r="33" spans="1:8" x14ac:dyDescent="0.25">
      <c r="A33" s="13" t="s">
        <v>40</v>
      </c>
      <c r="B33" s="15"/>
      <c r="C33" s="59">
        <v>21</v>
      </c>
      <c r="D33" s="15" t="s">
        <v>39</v>
      </c>
      <c r="E33" s="16"/>
      <c r="F33" s="61">
        <f>Zaklad22*0.21</f>
        <v>0</v>
      </c>
      <c r="G33" s="27"/>
    </row>
    <row r="34" spans="1:8" s="67" customFormat="1" ht="19.55" customHeight="1" thickBot="1" x14ac:dyDescent="0.35">
      <c r="A34" s="62" t="s">
        <v>41</v>
      </c>
      <c r="B34" s="63"/>
      <c r="C34" s="63"/>
      <c r="D34" s="63"/>
      <c r="E34" s="64"/>
      <c r="F34" s="65"/>
      <c r="G34" s="66"/>
    </row>
    <row r="36" spans="1:8" x14ac:dyDescent="0.25">
      <c r="A36" s="68" t="s">
        <v>42</v>
      </c>
      <c r="B36" s="68"/>
      <c r="C36" s="68"/>
      <c r="D36" s="68"/>
      <c r="E36" s="68"/>
      <c r="F36" s="68"/>
      <c r="G36" s="68"/>
      <c r="H36" t="s">
        <v>3</v>
      </c>
    </row>
    <row r="37" spans="1:8" ht="14.3" customHeight="1" x14ac:dyDescent="0.25">
      <c r="A37" s="68"/>
      <c r="B37" s="182"/>
      <c r="C37" s="182"/>
      <c r="D37" s="182"/>
      <c r="E37" s="182"/>
      <c r="F37" s="182"/>
      <c r="G37" s="182"/>
      <c r="H37" t="s">
        <v>3</v>
      </c>
    </row>
    <row r="38" spans="1:8" ht="12.75" customHeight="1" x14ac:dyDescent="0.25">
      <c r="A38" s="69"/>
      <c r="B38" s="182"/>
      <c r="C38" s="182"/>
      <c r="D38" s="182"/>
      <c r="E38" s="182"/>
      <c r="F38" s="182"/>
      <c r="G38" s="182"/>
      <c r="H38" t="s">
        <v>3</v>
      </c>
    </row>
    <row r="39" spans="1:8" x14ac:dyDescent="0.25">
      <c r="A39" s="69"/>
      <c r="B39" s="182"/>
      <c r="C39" s="182"/>
      <c r="D39" s="182"/>
      <c r="E39" s="182"/>
      <c r="F39" s="182"/>
      <c r="G39" s="182"/>
      <c r="H39" t="s">
        <v>3</v>
      </c>
    </row>
    <row r="40" spans="1:8" x14ac:dyDescent="0.25">
      <c r="A40" s="69"/>
      <c r="B40" s="182"/>
      <c r="C40" s="182"/>
      <c r="D40" s="182"/>
      <c r="E40" s="182"/>
      <c r="F40" s="182"/>
      <c r="G40" s="182"/>
      <c r="H40" t="s">
        <v>3</v>
      </c>
    </row>
    <row r="41" spans="1:8" x14ac:dyDescent="0.25">
      <c r="A41" s="69"/>
      <c r="B41" s="182"/>
      <c r="C41" s="182"/>
      <c r="D41" s="182"/>
      <c r="E41" s="182"/>
      <c r="F41" s="182"/>
      <c r="G41" s="182"/>
      <c r="H41" t="s">
        <v>3</v>
      </c>
    </row>
    <row r="42" spans="1:8" x14ac:dyDescent="0.25">
      <c r="A42" s="69"/>
      <c r="B42" s="182"/>
      <c r="C42" s="182"/>
      <c r="D42" s="182"/>
      <c r="E42" s="182"/>
      <c r="F42" s="182"/>
      <c r="G42" s="182"/>
      <c r="H42" t="s">
        <v>3</v>
      </c>
    </row>
    <row r="43" spans="1:8" x14ac:dyDescent="0.25">
      <c r="A43" s="69"/>
      <c r="B43" s="182"/>
      <c r="C43" s="182"/>
      <c r="D43" s="182"/>
      <c r="E43" s="182"/>
      <c r="F43" s="182"/>
      <c r="G43" s="182"/>
      <c r="H43" t="s">
        <v>3</v>
      </c>
    </row>
    <row r="44" spans="1:8" x14ac:dyDescent="0.25">
      <c r="A44" s="69"/>
      <c r="B44" s="182"/>
      <c r="C44" s="182"/>
      <c r="D44" s="182"/>
      <c r="E44" s="182"/>
      <c r="F44" s="182"/>
      <c r="G44" s="182"/>
      <c r="H44" t="s">
        <v>3</v>
      </c>
    </row>
    <row r="45" spans="1:8" ht="3.05" customHeight="1" x14ac:dyDescent="0.25">
      <c r="A45" s="69"/>
      <c r="B45" s="182"/>
      <c r="C45" s="182"/>
      <c r="D45" s="182"/>
      <c r="E45" s="182"/>
      <c r="F45" s="182"/>
      <c r="G45" s="182"/>
      <c r="H45" t="s">
        <v>3</v>
      </c>
    </row>
    <row r="46" spans="1:8" x14ac:dyDescent="0.25">
      <c r="B46" s="176"/>
      <c r="C46" s="176"/>
      <c r="D46" s="176"/>
      <c r="E46" s="176"/>
      <c r="F46" s="176"/>
      <c r="G46" s="176"/>
    </row>
    <row r="47" spans="1:8" x14ac:dyDescent="0.25">
      <c r="B47" s="176"/>
      <c r="C47" s="176"/>
      <c r="D47" s="176"/>
      <c r="E47" s="176"/>
      <c r="F47" s="176"/>
      <c r="G47" s="176"/>
    </row>
    <row r="48" spans="1:8" x14ac:dyDescent="0.25">
      <c r="B48" s="176"/>
      <c r="C48" s="176"/>
      <c r="D48" s="176"/>
      <c r="E48" s="176"/>
      <c r="F48" s="176"/>
      <c r="G48" s="176"/>
    </row>
    <row r="49" spans="2:7" x14ac:dyDescent="0.25">
      <c r="B49" s="176"/>
      <c r="C49" s="176"/>
      <c r="D49" s="176"/>
      <c r="E49" s="176"/>
      <c r="F49" s="176"/>
      <c r="G49" s="176"/>
    </row>
    <row r="50" spans="2:7" x14ac:dyDescent="0.25">
      <c r="B50" s="176"/>
      <c r="C50" s="176"/>
      <c r="D50" s="176"/>
      <c r="E50" s="176"/>
      <c r="F50" s="176"/>
      <c r="G50" s="176"/>
    </row>
    <row r="51" spans="2:7" x14ac:dyDescent="0.25">
      <c r="B51" s="176"/>
      <c r="C51" s="176"/>
      <c r="D51" s="176"/>
      <c r="E51" s="176"/>
      <c r="F51" s="176"/>
      <c r="G51" s="176"/>
    </row>
    <row r="52" spans="2:7" x14ac:dyDescent="0.25">
      <c r="B52" s="176"/>
      <c r="C52" s="176"/>
      <c r="D52" s="176"/>
      <c r="E52" s="176"/>
      <c r="F52" s="176"/>
      <c r="G52" s="176"/>
    </row>
    <row r="53" spans="2:7" x14ac:dyDescent="0.25">
      <c r="B53" s="176"/>
      <c r="C53" s="176"/>
      <c r="D53" s="176"/>
      <c r="E53" s="176"/>
      <c r="F53" s="176"/>
      <c r="G53" s="176"/>
    </row>
    <row r="54" spans="2:7" x14ac:dyDescent="0.25">
      <c r="B54" s="176"/>
      <c r="C54" s="176"/>
      <c r="D54" s="176"/>
      <c r="E54" s="176"/>
      <c r="F54" s="176"/>
      <c r="G54" s="176"/>
    </row>
    <row r="55" spans="2:7" x14ac:dyDescent="0.25">
      <c r="B55" s="176"/>
      <c r="C55" s="176"/>
      <c r="D55" s="176"/>
      <c r="E55" s="176"/>
      <c r="F55" s="176"/>
      <c r="G55" s="176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BE65"/>
  <sheetViews>
    <sheetView workbookViewId="0">
      <selection activeCell="K10" sqref="K10"/>
    </sheetView>
  </sheetViews>
  <sheetFormatPr defaultRowHeight="12.75" x14ac:dyDescent="0.25"/>
  <cols>
    <col min="1" max="1" width="5.8984375" customWidth="1"/>
    <col min="2" max="2" width="6.09765625" customWidth="1"/>
    <col min="3" max="3" width="11.3984375" customWidth="1"/>
    <col min="4" max="4" width="15.8984375" customWidth="1"/>
    <col min="5" max="5" width="11.296875" customWidth="1"/>
    <col min="6" max="6" width="10.8984375" customWidth="1"/>
    <col min="7" max="7" width="11" customWidth="1"/>
    <col min="8" max="8" width="11.09765625" customWidth="1"/>
    <col min="9" max="9" width="10.69921875" customWidth="1"/>
  </cols>
  <sheetData>
    <row r="1" spans="1:57" ht="13.3" thickTop="1" x14ac:dyDescent="0.25">
      <c r="A1" s="183" t="s">
        <v>4</v>
      </c>
      <c r="B1" s="184"/>
      <c r="C1" s="70" t="str">
        <f>CONCATENATE(cislostavby," ",nazevstavby)</f>
        <v xml:space="preserve"> TZV. Lapol  + Doplnění lapolu na tuky 300 jídel denně</v>
      </c>
      <c r="D1" s="71"/>
      <c r="E1" s="72"/>
      <c r="F1" s="71"/>
      <c r="G1" s="73"/>
      <c r="H1" s="74"/>
      <c r="I1" s="75"/>
    </row>
    <row r="2" spans="1:57" ht="13.3" thickBot="1" x14ac:dyDescent="0.3">
      <c r="A2" s="185" t="s">
        <v>0</v>
      </c>
      <c r="B2" s="186"/>
      <c r="C2" s="76" t="str">
        <f>CONCATENATE(cisloobjektu," ",nazevobjektu)</f>
        <v xml:space="preserve"> Moravské nám. 15</v>
      </c>
      <c r="D2" s="77"/>
      <c r="E2" s="78"/>
      <c r="F2" s="77"/>
      <c r="G2" s="187"/>
      <c r="H2" s="187"/>
      <c r="I2" s="188"/>
    </row>
    <row r="3" spans="1:57" ht="13.3" thickTop="1" x14ac:dyDescent="0.25">
      <c r="F3" s="11"/>
    </row>
    <row r="4" spans="1:57" ht="19.55" customHeight="1" x14ac:dyDescent="0.35">
      <c r="A4" s="79" t="s">
        <v>43</v>
      </c>
      <c r="B4" s="1"/>
      <c r="C4" s="1"/>
      <c r="D4" s="1"/>
      <c r="E4" s="80"/>
      <c r="F4" s="1"/>
      <c r="G4" s="1"/>
      <c r="H4" s="1"/>
      <c r="I4" s="1"/>
    </row>
    <row r="5" spans="1:57" ht="13.3" thickBot="1" x14ac:dyDescent="0.3"/>
    <row r="6" spans="1:57" s="11" customFormat="1" ht="13.3" thickBot="1" x14ac:dyDescent="0.3">
      <c r="A6" s="81"/>
      <c r="B6" s="82" t="s">
        <v>44</v>
      </c>
      <c r="C6" s="82"/>
      <c r="D6" s="83"/>
      <c r="E6" s="84" t="s">
        <v>45</v>
      </c>
      <c r="F6" s="85" t="s">
        <v>46</v>
      </c>
      <c r="G6" s="85" t="s">
        <v>47</v>
      </c>
      <c r="H6" s="85" t="s">
        <v>48</v>
      </c>
      <c r="I6" s="86" t="s">
        <v>26</v>
      </c>
    </row>
    <row r="7" spans="1:57" s="11" customFormat="1" ht="13.3" thickBot="1" x14ac:dyDescent="0.3">
      <c r="A7" s="172" t="str">
        <f>Položky!B7</f>
        <v>730</v>
      </c>
      <c r="B7" s="87" t="s">
        <v>72</v>
      </c>
      <c r="C7" s="88"/>
      <c r="D7" s="89"/>
      <c r="E7" s="173">
        <f>Položky!BA20</f>
        <v>0</v>
      </c>
      <c r="F7" s="174">
        <v>0</v>
      </c>
      <c r="G7" s="174">
        <f>Položky!BC20</f>
        <v>0</v>
      </c>
      <c r="H7" s="174">
        <f>Položky!BD20</f>
        <v>0</v>
      </c>
      <c r="I7" s="175">
        <f>Položky!BE20</f>
        <v>0</v>
      </c>
    </row>
    <row r="8" spans="1:57" s="95" customFormat="1" ht="13.3" thickBot="1" x14ac:dyDescent="0.3">
      <c r="A8" s="90"/>
      <c r="B8" s="82" t="s">
        <v>49</v>
      </c>
      <c r="C8" s="82"/>
      <c r="D8" s="91"/>
      <c r="E8" s="92">
        <f>SUM(E7:E7)</f>
        <v>0</v>
      </c>
      <c r="F8" s="93">
        <f>SUM(F7:F7)</f>
        <v>0</v>
      </c>
      <c r="G8" s="93">
        <f>SUM(G7:G7)</f>
        <v>0</v>
      </c>
      <c r="H8" s="93">
        <f>SUM(H7:H7)</f>
        <v>0</v>
      </c>
      <c r="I8" s="94">
        <f>SUM(I7:I7)</f>
        <v>0</v>
      </c>
    </row>
    <row r="9" spans="1:57" x14ac:dyDescent="0.25">
      <c r="A9" s="88"/>
      <c r="B9" s="88"/>
      <c r="C9" s="88"/>
      <c r="D9" s="88"/>
      <c r="E9" s="88"/>
      <c r="F9" s="88"/>
      <c r="G9" s="88"/>
      <c r="H9" s="88"/>
      <c r="I9" s="88"/>
    </row>
    <row r="10" spans="1:57" ht="19.55" customHeight="1" x14ac:dyDescent="0.35">
      <c r="A10" s="96" t="s">
        <v>50</v>
      </c>
      <c r="B10" s="96"/>
      <c r="C10" s="96"/>
      <c r="D10" s="96"/>
      <c r="E10" s="96"/>
      <c r="F10" s="96"/>
      <c r="G10" s="97"/>
      <c r="H10" s="96"/>
      <c r="I10" s="96"/>
      <c r="BA10" s="30"/>
      <c r="BB10" s="30"/>
      <c r="BC10" s="30"/>
      <c r="BD10" s="30"/>
      <c r="BE10" s="30"/>
    </row>
    <row r="11" spans="1:57" ht="13.3" thickBot="1" x14ac:dyDescent="0.3">
      <c r="A11" s="98"/>
      <c r="B11" s="98"/>
      <c r="C11" s="98"/>
      <c r="D11" s="98"/>
      <c r="E11" s="98"/>
      <c r="F11" s="98"/>
      <c r="G11" s="98"/>
      <c r="H11" s="98"/>
      <c r="I11" s="98"/>
    </row>
    <row r="12" spans="1:57" x14ac:dyDescent="0.25">
      <c r="A12" s="99" t="s">
        <v>51</v>
      </c>
      <c r="B12" s="100"/>
      <c r="C12" s="100"/>
      <c r="D12" s="101"/>
      <c r="E12" s="102" t="s">
        <v>52</v>
      </c>
      <c r="F12" s="103" t="s">
        <v>53</v>
      </c>
      <c r="G12" s="104" t="s">
        <v>54</v>
      </c>
      <c r="H12" s="105"/>
      <c r="I12" s="106" t="s">
        <v>52</v>
      </c>
    </row>
    <row r="13" spans="1:57" x14ac:dyDescent="0.25">
      <c r="A13" s="107"/>
      <c r="B13" s="108"/>
      <c r="C13" s="108"/>
      <c r="D13" s="109"/>
      <c r="E13" s="110"/>
      <c r="F13" s="111"/>
      <c r="G13" s="112">
        <f>CHOOSE(BA13+1,HSV+PSV,HSV+PSV+Mont,HSV+PSV+Dodavka+Mont,HSV,PSV,Mont,Dodavka,Mont+Dodavka,0)</f>
        <v>0</v>
      </c>
      <c r="H13" s="113"/>
      <c r="I13" s="114">
        <f>E13+F13*G13/100</f>
        <v>0</v>
      </c>
      <c r="BA13">
        <v>8</v>
      </c>
    </row>
    <row r="14" spans="1:57" ht="13.3" thickBot="1" x14ac:dyDescent="0.3">
      <c r="A14" s="115"/>
      <c r="B14" s="116" t="s">
        <v>55</v>
      </c>
      <c r="C14" s="117"/>
      <c r="D14" s="118"/>
      <c r="E14" s="119"/>
      <c r="F14" s="120"/>
      <c r="G14" s="120"/>
      <c r="H14" s="189">
        <f>SUM(H13:H13)</f>
        <v>0</v>
      </c>
      <c r="I14" s="190"/>
    </row>
    <row r="15" spans="1:57" x14ac:dyDescent="0.25">
      <c r="A15" s="98"/>
      <c r="B15" s="98"/>
      <c r="C15" s="98"/>
      <c r="D15" s="98"/>
      <c r="E15" s="98"/>
      <c r="F15" s="98"/>
      <c r="G15" s="98"/>
      <c r="H15" s="98"/>
      <c r="I15" s="98"/>
    </row>
    <row r="16" spans="1:57" x14ac:dyDescent="0.25">
      <c r="B16" s="95"/>
      <c r="F16" s="121"/>
      <c r="G16" s="122"/>
      <c r="H16" s="122"/>
      <c r="I16" s="123"/>
    </row>
    <row r="17" spans="6:9" x14ac:dyDescent="0.25">
      <c r="F17" s="121"/>
      <c r="G17" s="122"/>
      <c r="H17" s="122"/>
      <c r="I17" s="123"/>
    </row>
    <row r="18" spans="6:9" x14ac:dyDescent="0.25">
      <c r="F18" s="121"/>
      <c r="G18" s="122"/>
      <c r="H18" s="122"/>
      <c r="I18" s="123"/>
    </row>
    <row r="19" spans="6:9" x14ac:dyDescent="0.25">
      <c r="F19" s="121"/>
      <c r="G19" s="122"/>
      <c r="H19" s="122"/>
      <c r="I19" s="123"/>
    </row>
    <row r="20" spans="6:9" x14ac:dyDescent="0.25">
      <c r="F20" s="121"/>
      <c r="G20" s="122"/>
      <c r="H20" s="122"/>
      <c r="I20" s="123"/>
    </row>
    <row r="21" spans="6:9" x14ac:dyDescent="0.25">
      <c r="F21" s="121"/>
      <c r="G21" s="122"/>
      <c r="H21" s="122"/>
      <c r="I21" s="123"/>
    </row>
    <row r="22" spans="6:9" x14ac:dyDescent="0.25">
      <c r="F22" s="121"/>
      <c r="G22" s="122"/>
      <c r="H22" s="122"/>
      <c r="I22" s="123"/>
    </row>
    <row r="23" spans="6:9" x14ac:dyDescent="0.25">
      <c r="F23" s="121"/>
      <c r="G23" s="122"/>
      <c r="H23" s="122"/>
      <c r="I23" s="123"/>
    </row>
    <row r="24" spans="6:9" x14ac:dyDescent="0.25">
      <c r="F24" s="121"/>
      <c r="G24" s="122"/>
      <c r="H24" s="122"/>
      <c r="I24" s="123"/>
    </row>
    <row r="25" spans="6:9" x14ac:dyDescent="0.25">
      <c r="F25" s="121"/>
      <c r="G25" s="122"/>
      <c r="H25" s="122"/>
      <c r="I25" s="123"/>
    </row>
    <row r="26" spans="6:9" x14ac:dyDescent="0.25">
      <c r="F26" s="121"/>
      <c r="G26" s="122"/>
      <c r="H26" s="122"/>
      <c r="I26" s="123"/>
    </row>
    <row r="27" spans="6:9" x14ac:dyDescent="0.25">
      <c r="F27" s="121"/>
      <c r="G27" s="122"/>
      <c r="H27" s="122"/>
      <c r="I27" s="123"/>
    </row>
    <row r="28" spans="6:9" x14ac:dyDescent="0.25">
      <c r="F28" s="121"/>
      <c r="G28" s="122"/>
      <c r="H28" s="122"/>
      <c r="I28" s="123"/>
    </row>
    <row r="29" spans="6:9" x14ac:dyDescent="0.25">
      <c r="F29" s="121"/>
      <c r="G29" s="122"/>
      <c r="H29" s="122"/>
      <c r="I29" s="123"/>
    </row>
    <row r="30" spans="6:9" x14ac:dyDescent="0.25">
      <c r="F30" s="121"/>
      <c r="G30" s="122"/>
      <c r="H30" s="122"/>
      <c r="I30" s="123"/>
    </row>
    <row r="31" spans="6:9" x14ac:dyDescent="0.25">
      <c r="F31" s="121"/>
      <c r="G31" s="122"/>
      <c r="H31" s="122"/>
      <c r="I31" s="123"/>
    </row>
    <row r="32" spans="6:9" x14ac:dyDescent="0.25">
      <c r="F32" s="121"/>
      <c r="G32" s="122"/>
      <c r="H32" s="122"/>
      <c r="I32" s="123"/>
    </row>
    <row r="33" spans="6:9" x14ac:dyDescent="0.25">
      <c r="F33" s="121"/>
      <c r="G33" s="122"/>
      <c r="H33" s="122"/>
      <c r="I33" s="123"/>
    </row>
    <row r="34" spans="6:9" x14ac:dyDescent="0.25">
      <c r="F34" s="121"/>
      <c r="G34" s="122"/>
      <c r="H34" s="122"/>
      <c r="I34" s="123"/>
    </row>
    <row r="35" spans="6:9" x14ac:dyDescent="0.25">
      <c r="F35" s="121"/>
      <c r="G35" s="122"/>
      <c r="H35" s="122"/>
      <c r="I35" s="123"/>
    </row>
    <row r="36" spans="6:9" x14ac:dyDescent="0.25">
      <c r="F36" s="121"/>
      <c r="G36" s="122"/>
      <c r="H36" s="122"/>
      <c r="I36" s="123"/>
    </row>
    <row r="37" spans="6:9" x14ac:dyDescent="0.25">
      <c r="F37" s="121"/>
      <c r="G37" s="122"/>
      <c r="H37" s="122"/>
      <c r="I37" s="123"/>
    </row>
    <row r="38" spans="6:9" x14ac:dyDescent="0.25">
      <c r="F38" s="121"/>
      <c r="G38" s="122"/>
      <c r="H38" s="122"/>
      <c r="I38" s="123"/>
    </row>
    <row r="39" spans="6:9" x14ac:dyDescent="0.25">
      <c r="F39" s="121"/>
      <c r="G39" s="122"/>
      <c r="H39" s="122"/>
      <c r="I39" s="123"/>
    </row>
    <row r="40" spans="6:9" x14ac:dyDescent="0.25">
      <c r="F40" s="121"/>
      <c r="G40" s="122"/>
      <c r="H40" s="122"/>
      <c r="I40" s="123"/>
    </row>
    <row r="41" spans="6:9" x14ac:dyDescent="0.25">
      <c r="F41" s="121"/>
      <c r="G41" s="122"/>
      <c r="H41" s="122"/>
      <c r="I41" s="123"/>
    </row>
    <row r="42" spans="6:9" x14ac:dyDescent="0.25">
      <c r="F42" s="121"/>
      <c r="G42" s="122"/>
      <c r="H42" s="122"/>
      <c r="I42" s="123"/>
    </row>
    <row r="43" spans="6:9" x14ac:dyDescent="0.25">
      <c r="F43" s="121"/>
      <c r="G43" s="122"/>
      <c r="H43" s="122"/>
      <c r="I43" s="123"/>
    </row>
    <row r="44" spans="6:9" x14ac:dyDescent="0.25">
      <c r="F44" s="121"/>
      <c r="G44" s="122"/>
      <c r="H44" s="122"/>
      <c r="I44" s="123"/>
    </row>
    <row r="45" spans="6:9" x14ac:dyDescent="0.25">
      <c r="F45" s="121"/>
      <c r="G45" s="122"/>
      <c r="H45" s="122"/>
      <c r="I45" s="123"/>
    </row>
    <row r="46" spans="6:9" x14ac:dyDescent="0.25">
      <c r="F46" s="121"/>
      <c r="G46" s="122"/>
      <c r="H46" s="122"/>
      <c r="I46" s="123"/>
    </row>
    <row r="47" spans="6:9" x14ac:dyDescent="0.25">
      <c r="F47" s="121"/>
      <c r="G47" s="122"/>
      <c r="H47" s="122"/>
      <c r="I47" s="123"/>
    </row>
    <row r="48" spans="6:9" x14ac:dyDescent="0.25">
      <c r="F48" s="121"/>
      <c r="G48" s="122"/>
      <c r="H48" s="122"/>
      <c r="I48" s="123"/>
    </row>
    <row r="49" spans="6:9" x14ac:dyDescent="0.25">
      <c r="F49" s="121"/>
      <c r="G49" s="122"/>
      <c r="H49" s="122"/>
      <c r="I49" s="123"/>
    </row>
    <row r="50" spans="6:9" x14ac:dyDescent="0.25">
      <c r="F50" s="121"/>
      <c r="G50" s="122"/>
      <c r="H50" s="122"/>
      <c r="I50" s="123"/>
    </row>
    <row r="51" spans="6:9" x14ac:dyDescent="0.25">
      <c r="F51" s="121"/>
      <c r="G51" s="122"/>
      <c r="H51" s="122"/>
      <c r="I51" s="123"/>
    </row>
    <row r="52" spans="6:9" x14ac:dyDescent="0.25">
      <c r="F52" s="121"/>
      <c r="G52" s="122"/>
      <c r="H52" s="122"/>
      <c r="I52" s="123"/>
    </row>
    <row r="53" spans="6:9" x14ac:dyDescent="0.25">
      <c r="F53" s="121"/>
      <c r="G53" s="122"/>
      <c r="H53" s="122"/>
      <c r="I53" s="123"/>
    </row>
    <row r="54" spans="6:9" x14ac:dyDescent="0.25">
      <c r="F54" s="121"/>
      <c r="G54" s="122"/>
      <c r="H54" s="122"/>
      <c r="I54" s="123"/>
    </row>
    <row r="55" spans="6:9" x14ac:dyDescent="0.25">
      <c r="F55" s="121"/>
      <c r="G55" s="122"/>
      <c r="H55" s="122"/>
      <c r="I55" s="123"/>
    </row>
    <row r="56" spans="6:9" x14ac:dyDescent="0.25">
      <c r="F56" s="121"/>
      <c r="G56" s="122"/>
      <c r="H56" s="122"/>
      <c r="I56" s="123"/>
    </row>
    <row r="57" spans="6:9" x14ac:dyDescent="0.25">
      <c r="F57" s="121"/>
      <c r="G57" s="122"/>
      <c r="H57" s="122"/>
      <c r="I57" s="123"/>
    </row>
    <row r="58" spans="6:9" x14ac:dyDescent="0.25">
      <c r="F58" s="121"/>
      <c r="G58" s="122"/>
      <c r="H58" s="122"/>
      <c r="I58" s="123"/>
    </row>
    <row r="59" spans="6:9" x14ac:dyDescent="0.25">
      <c r="F59" s="121"/>
      <c r="G59" s="122"/>
      <c r="H59" s="122"/>
      <c r="I59" s="123"/>
    </row>
    <row r="60" spans="6:9" x14ac:dyDescent="0.25">
      <c r="F60" s="121"/>
      <c r="G60" s="122"/>
      <c r="H60" s="122"/>
      <c r="I60" s="123"/>
    </row>
    <row r="61" spans="6:9" x14ac:dyDescent="0.25">
      <c r="F61" s="121"/>
      <c r="G61" s="122"/>
      <c r="H61" s="122"/>
      <c r="I61" s="123"/>
    </row>
    <row r="62" spans="6:9" x14ac:dyDescent="0.25">
      <c r="F62" s="121"/>
      <c r="G62" s="122"/>
      <c r="H62" s="122"/>
      <c r="I62" s="123"/>
    </row>
    <row r="63" spans="6:9" x14ac:dyDescent="0.25">
      <c r="F63" s="121"/>
      <c r="G63" s="122"/>
      <c r="H63" s="122"/>
      <c r="I63" s="123"/>
    </row>
    <row r="64" spans="6:9" x14ac:dyDescent="0.25">
      <c r="F64" s="121"/>
      <c r="G64" s="122"/>
      <c r="H64" s="122"/>
      <c r="I64" s="123"/>
    </row>
    <row r="65" spans="6:9" x14ac:dyDescent="0.25">
      <c r="F65" s="121"/>
      <c r="G65" s="122"/>
      <c r="H65" s="122"/>
      <c r="I65" s="123"/>
    </row>
  </sheetData>
  <mergeCells count="4">
    <mergeCell ref="A1:B1"/>
    <mergeCell ref="A2:B2"/>
    <mergeCell ref="G2:I2"/>
    <mergeCell ref="H14:I14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CZ93"/>
  <sheetViews>
    <sheetView showGridLines="0" showZeros="0" tabSelected="1" zoomScaleNormal="100" workbookViewId="0">
      <selection activeCell="G26" sqref="G26"/>
    </sheetView>
  </sheetViews>
  <sheetFormatPr defaultColWidth="9.09765625" defaultRowHeight="12.75" x14ac:dyDescent="0.25"/>
  <cols>
    <col min="1" max="1" width="3.8984375" style="124" customWidth="1"/>
    <col min="2" max="2" width="12" style="124" customWidth="1"/>
    <col min="3" max="3" width="40.3984375" style="124" customWidth="1"/>
    <col min="4" max="4" width="5.59765625" style="124" customWidth="1"/>
    <col min="5" max="5" width="8.59765625" style="166" customWidth="1"/>
    <col min="6" max="6" width="9.8984375" style="124" customWidth="1"/>
    <col min="7" max="7" width="13.8984375" style="124" customWidth="1"/>
    <col min="8" max="16384" width="9.09765625" style="124"/>
  </cols>
  <sheetData>
    <row r="1" spans="1:104" ht="15.55" x14ac:dyDescent="0.3">
      <c r="A1" s="191" t="s">
        <v>56</v>
      </c>
      <c r="B1" s="191"/>
      <c r="C1" s="191"/>
      <c r="D1" s="191"/>
      <c r="E1" s="191"/>
      <c r="F1" s="191"/>
      <c r="G1" s="191"/>
    </row>
    <row r="2" spans="1:104" ht="13.3" thickBot="1" x14ac:dyDescent="0.3">
      <c r="A2" s="125"/>
      <c r="B2" s="126"/>
      <c r="C2" s="127"/>
      <c r="D2" s="127"/>
      <c r="E2" s="128"/>
      <c r="F2" s="127"/>
      <c r="G2" s="127"/>
    </row>
    <row r="3" spans="1:104" ht="13.3" thickTop="1" x14ac:dyDescent="0.25">
      <c r="A3" s="192" t="s">
        <v>4</v>
      </c>
      <c r="B3" s="193"/>
      <c r="C3" s="129" t="str">
        <f>CONCATENATE(cislostavby," ",nazevstavby)</f>
        <v xml:space="preserve"> TZV. Lapol  + Doplnění lapolu na tuky 300 jídel denně</v>
      </c>
      <c r="D3" s="130"/>
      <c r="E3" s="131"/>
      <c r="F3" s="132">
        <f>Rekapitulace!H1</f>
        <v>0</v>
      </c>
      <c r="G3" s="133"/>
    </row>
    <row r="4" spans="1:104" ht="13.3" thickBot="1" x14ac:dyDescent="0.3">
      <c r="A4" s="194" t="s">
        <v>0</v>
      </c>
      <c r="B4" s="195"/>
      <c r="C4" s="134" t="str">
        <f>CONCATENATE(cisloobjektu," ",nazevobjektu)</f>
        <v xml:space="preserve"> Moravské nám. 15</v>
      </c>
      <c r="D4" s="135"/>
      <c r="E4" s="196"/>
      <c r="F4" s="196"/>
      <c r="G4" s="197"/>
    </row>
    <row r="5" spans="1:104" ht="13.3" thickTop="1" x14ac:dyDescent="0.25">
      <c r="A5" s="136"/>
      <c r="B5" s="137"/>
      <c r="C5" s="137"/>
      <c r="D5" s="125"/>
      <c r="E5" s="138"/>
      <c r="F5" s="125"/>
      <c r="G5" s="139"/>
    </row>
    <row r="6" spans="1:104" x14ac:dyDescent="0.25">
      <c r="A6" s="140" t="s">
        <v>57</v>
      </c>
      <c r="B6" s="141" t="s">
        <v>58</v>
      </c>
      <c r="C6" s="141" t="s">
        <v>59</v>
      </c>
      <c r="D6" s="141" t="s">
        <v>60</v>
      </c>
      <c r="E6" s="142" t="s">
        <v>61</v>
      </c>
      <c r="F6" s="141" t="s">
        <v>62</v>
      </c>
      <c r="G6" s="143" t="s">
        <v>63</v>
      </c>
    </row>
    <row r="7" spans="1:104" x14ac:dyDescent="0.25">
      <c r="A7" s="144" t="s">
        <v>64</v>
      </c>
      <c r="B7" s="145" t="s">
        <v>66</v>
      </c>
      <c r="C7" s="146" t="s">
        <v>72</v>
      </c>
      <c r="D7" s="147"/>
      <c r="E7" s="148"/>
      <c r="F7" s="148"/>
      <c r="G7" s="149"/>
      <c r="H7" s="150"/>
      <c r="I7" s="150"/>
      <c r="O7" s="151">
        <v>1</v>
      </c>
    </row>
    <row r="8" spans="1:104" x14ac:dyDescent="0.25">
      <c r="A8" s="152">
        <v>1</v>
      </c>
      <c r="B8" s="153"/>
      <c r="C8" s="154" t="s">
        <v>67</v>
      </c>
      <c r="D8" s="155" t="s">
        <v>68</v>
      </c>
      <c r="E8" s="156">
        <v>3</v>
      </c>
      <c r="F8" s="156"/>
      <c r="G8" s="157">
        <f t="shared" ref="G8:G19" si="0">E8*F8</f>
        <v>0</v>
      </c>
      <c r="O8" s="151">
        <v>2</v>
      </c>
      <c r="AA8" s="124">
        <v>12</v>
      </c>
      <c r="AB8" s="124">
        <v>0</v>
      </c>
      <c r="AC8" s="124">
        <v>1</v>
      </c>
      <c r="AZ8" s="124">
        <v>2</v>
      </c>
      <c r="BA8" s="124">
        <f t="shared" ref="BA8:BA19" si="1">IF(AZ8=1,G8,0)</f>
        <v>0</v>
      </c>
      <c r="BB8" s="124">
        <f t="shared" ref="BB8:BB19" si="2">IF(AZ8=2,G8,0)</f>
        <v>0</v>
      </c>
      <c r="BC8" s="124">
        <f t="shared" ref="BC8:BC19" si="3">IF(AZ8=3,G8,0)</f>
        <v>0</v>
      </c>
      <c r="BD8" s="124">
        <f t="shared" ref="BD8:BD19" si="4">IF(AZ8=4,G8,0)</f>
        <v>0</v>
      </c>
      <c r="BE8" s="124">
        <f t="shared" ref="BE8:BE19" si="5">IF(AZ8=5,G8,0)</f>
        <v>0</v>
      </c>
      <c r="CZ8" s="124">
        <v>0</v>
      </c>
    </row>
    <row r="9" spans="1:104" x14ac:dyDescent="0.25">
      <c r="A9" s="152">
        <v>2</v>
      </c>
      <c r="B9" s="153"/>
      <c r="C9" s="154" t="s">
        <v>77</v>
      </c>
      <c r="D9" s="155" t="s">
        <v>68</v>
      </c>
      <c r="E9" s="156">
        <v>8</v>
      </c>
      <c r="F9" s="156"/>
      <c r="G9" s="157">
        <f t="shared" si="0"/>
        <v>0</v>
      </c>
      <c r="O9" s="151">
        <v>2</v>
      </c>
      <c r="AA9" s="124">
        <v>12</v>
      </c>
      <c r="AB9" s="124">
        <v>0</v>
      </c>
      <c r="AC9" s="124">
        <v>2</v>
      </c>
      <c r="AZ9" s="124">
        <v>2</v>
      </c>
      <c r="BA9" s="124">
        <f t="shared" si="1"/>
        <v>0</v>
      </c>
      <c r="BB9" s="124">
        <f t="shared" si="2"/>
        <v>0</v>
      </c>
      <c r="BC9" s="124">
        <f t="shared" si="3"/>
        <v>0</v>
      </c>
      <c r="BD9" s="124">
        <f t="shared" si="4"/>
        <v>0</v>
      </c>
      <c r="BE9" s="124">
        <f t="shared" si="5"/>
        <v>0</v>
      </c>
      <c r="CZ9" s="124">
        <v>0</v>
      </c>
    </row>
    <row r="10" spans="1:104" x14ac:dyDescent="0.25">
      <c r="A10" s="152">
        <v>3</v>
      </c>
      <c r="B10" s="153"/>
      <c r="C10" s="154" t="s">
        <v>78</v>
      </c>
      <c r="D10" s="155" t="s">
        <v>73</v>
      </c>
      <c r="E10" s="156">
        <v>1</v>
      </c>
      <c r="F10" s="156"/>
      <c r="G10" s="157">
        <f t="shared" si="0"/>
        <v>0</v>
      </c>
      <c r="O10" s="151">
        <v>2</v>
      </c>
      <c r="AA10" s="124">
        <v>12</v>
      </c>
      <c r="AB10" s="124">
        <v>0</v>
      </c>
      <c r="AC10" s="124">
        <v>3</v>
      </c>
      <c r="AZ10" s="124">
        <v>2</v>
      </c>
      <c r="BA10" s="124">
        <f t="shared" si="1"/>
        <v>0</v>
      </c>
      <c r="BB10" s="124">
        <f t="shared" si="2"/>
        <v>0</v>
      </c>
      <c r="BC10" s="124">
        <f t="shared" si="3"/>
        <v>0</v>
      </c>
      <c r="BD10" s="124">
        <f t="shared" si="4"/>
        <v>0</v>
      </c>
      <c r="BE10" s="124">
        <f t="shared" si="5"/>
        <v>0</v>
      </c>
      <c r="CZ10" s="124">
        <v>0</v>
      </c>
    </row>
    <row r="11" spans="1:104" x14ac:dyDescent="0.25">
      <c r="A11" s="152">
        <v>4</v>
      </c>
      <c r="B11" s="153"/>
      <c r="C11" s="154" t="s">
        <v>79</v>
      </c>
      <c r="D11" s="155" t="s">
        <v>74</v>
      </c>
      <c r="E11" s="156">
        <v>2</v>
      </c>
      <c r="F11" s="156"/>
      <c r="G11" s="157">
        <f t="shared" si="0"/>
        <v>0</v>
      </c>
      <c r="O11" s="151">
        <v>2</v>
      </c>
      <c r="AA11" s="124">
        <v>12</v>
      </c>
      <c r="AB11" s="124">
        <v>0</v>
      </c>
      <c r="AC11" s="124">
        <v>4</v>
      </c>
      <c r="AZ11" s="124">
        <v>2</v>
      </c>
      <c r="BA11" s="124">
        <f t="shared" si="1"/>
        <v>0</v>
      </c>
      <c r="BB11" s="124">
        <f t="shared" si="2"/>
        <v>0</v>
      </c>
      <c r="BC11" s="124">
        <f t="shared" si="3"/>
        <v>0</v>
      </c>
      <c r="BD11" s="124">
        <f t="shared" si="4"/>
        <v>0</v>
      </c>
      <c r="BE11" s="124">
        <f t="shared" si="5"/>
        <v>0</v>
      </c>
      <c r="CZ11" s="124">
        <v>0</v>
      </c>
    </row>
    <row r="12" spans="1:104" x14ac:dyDescent="0.25">
      <c r="A12" s="152">
        <v>5</v>
      </c>
      <c r="B12" s="153"/>
      <c r="C12" s="154" t="s">
        <v>80</v>
      </c>
      <c r="D12" s="155" t="s">
        <v>68</v>
      </c>
      <c r="E12" s="156">
        <v>2</v>
      </c>
      <c r="F12" s="156"/>
      <c r="G12" s="157">
        <f t="shared" ref="G12:G17" si="6">E12*F12</f>
        <v>0</v>
      </c>
      <c r="O12" s="151"/>
    </row>
    <row r="13" spans="1:104" x14ac:dyDescent="0.25">
      <c r="A13" s="152">
        <v>6</v>
      </c>
      <c r="B13" s="153"/>
      <c r="C13" s="154" t="s">
        <v>81</v>
      </c>
      <c r="D13" s="155" t="s">
        <v>73</v>
      </c>
      <c r="E13" s="156">
        <v>2</v>
      </c>
      <c r="F13" s="156"/>
      <c r="G13" s="157">
        <f t="shared" si="6"/>
        <v>0</v>
      </c>
      <c r="O13" s="151"/>
    </row>
    <row r="14" spans="1:104" x14ac:dyDescent="0.25">
      <c r="A14" s="152">
        <v>7</v>
      </c>
      <c r="B14" s="153"/>
      <c r="C14" s="154" t="s">
        <v>82</v>
      </c>
      <c r="D14" s="155" t="s">
        <v>74</v>
      </c>
      <c r="E14" s="156">
        <v>2</v>
      </c>
      <c r="F14" s="156"/>
      <c r="G14" s="157">
        <f t="shared" si="6"/>
        <v>0</v>
      </c>
      <c r="O14" s="151">
        <v>2</v>
      </c>
      <c r="AA14" s="124">
        <v>12</v>
      </c>
      <c r="AB14" s="124">
        <v>0</v>
      </c>
      <c r="AC14" s="124">
        <v>5</v>
      </c>
      <c r="AZ14" s="124">
        <v>2</v>
      </c>
      <c r="BA14" s="124">
        <f t="shared" si="1"/>
        <v>0</v>
      </c>
      <c r="BB14" s="124">
        <f t="shared" si="2"/>
        <v>0</v>
      </c>
      <c r="BC14" s="124">
        <f t="shared" si="3"/>
        <v>0</v>
      </c>
      <c r="BD14" s="124">
        <f t="shared" si="4"/>
        <v>0</v>
      </c>
      <c r="BE14" s="124">
        <f t="shared" si="5"/>
        <v>0</v>
      </c>
      <c r="CZ14" s="124">
        <v>0</v>
      </c>
    </row>
    <row r="15" spans="1:104" x14ac:dyDescent="0.25">
      <c r="A15" s="152">
        <v>8</v>
      </c>
      <c r="B15" s="153"/>
      <c r="C15" s="154" t="s">
        <v>85</v>
      </c>
      <c r="D15" s="155" t="s">
        <v>73</v>
      </c>
      <c r="E15" s="156">
        <v>1</v>
      </c>
      <c r="F15" s="156"/>
      <c r="G15" s="157">
        <f t="shared" si="6"/>
        <v>0</v>
      </c>
      <c r="O15" s="151"/>
    </row>
    <row r="16" spans="1:104" x14ac:dyDescent="0.25">
      <c r="A16" s="152">
        <v>9</v>
      </c>
      <c r="B16" s="153"/>
      <c r="C16" s="154" t="s">
        <v>86</v>
      </c>
      <c r="D16" s="155" t="s">
        <v>73</v>
      </c>
      <c r="E16" s="156">
        <v>1</v>
      </c>
      <c r="F16" s="156"/>
      <c r="G16" s="157">
        <f t="shared" si="6"/>
        <v>0</v>
      </c>
      <c r="O16" s="151"/>
    </row>
    <row r="17" spans="1:104" x14ac:dyDescent="0.25">
      <c r="A17" s="152">
        <v>10</v>
      </c>
      <c r="B17" s="153"/>
      <c r="C17" s="154" t="s">
        <v>87</v>
      </c>
      <c r="D17" s="155" t="s">
        <v>73</v>
      </c>
      <c r="E17" s="156">
        <v>1</v>
      </c>
      <c r="F17" s="156"/>
      <c r="G17" s="157">
        <f t="shared" si="6"/>
        <v>0</v>
      </c>
      <c r="O17" s="151"/>
    </row>
    <row r="18" spans="1:104" x14ac:dyDescent="0.25">
      <c r="A18" s="152">
        <v>11</v>
      </c>
      <c r="B18" s="153"/>
      <c r="C18" s="154" t="s">
        <v>83</v>
      </c>
      <c r="D18" s="155" t="s">
        <v>73</v>
      </c>
      <c r="E18" s="156">
        <v>1</v>
      </c>
      <c r="F18" s="156"/>
      <c r="G18" s="157">
        <f t="shared" si="0"/>
        <v>0</v>
      </c>
      <c r="O18" s="151">
        <v>2</v>
      </c>
      <c r="AA18" s="124">
        <v>12</v>
      </c>
      <c r="AB18" s="124">
        <v>0</v>
      </c>
      <c r="AC18" s="124">
        <v>6</v>
      </c>
      <c r="AZ18" s="124">
        <v>2</v>
      </c>
      <c r="BA18" s="124">
        <f t="shared" si="1"/>
        <v>0</v>
      </c>
      <c r="BB18" s="124">
        <f t="shared" si="2"/>
        <v>0</v>
      </c>
      <c r="BC18" s="124">
        <f t="shared" si="3"/>
        <v>0</v>
      </c>
      <c r="BD18" s="124">
        <f t="shared" si="4"/>
        <v>0</v>
      </c>
      <c r="BE18" s="124">
        <f t="shared" si="5"/>
        <v>0</v>
      </c>
      <c r="CZ18" s="124">
        <v>0</v>
      </c>
    </row>
    <row r="19" spans="1:104" x14ac:dyDescent="0.25">
      <c r="A19" s="152">
        <v>12</v>
      </c>
      <c r="B19" s="153"/>
      <c r="C19" s="154" t="s">
        <v>69</v>
      </c>
      <c r="D19" s="155" t="s">
        <v>70</v>
      </c>
      <c r="E19" s="156"/>
      <c r="F19" s="156"/>
      <c r="G19" s="157">
        <f t="shared" si="0"/>
        <v>0</v>
      </c>
      <c r="O19" s="151">
        <v>2</v>
      </c>
      <c r="AA19" s="124">
        <v>12</v>
      </c>
      <c r="AB19" s="124">
        <v>0</v>
      </c>
      <c r="AC19" s="124">
        <v>8</v>
      </c>
      <c r="AZ19" s="124">
        <v>2</v>
      </c>
      <c r="BA19" s="124">
        <f t="shared" si="1"/>
        <v>0</v>
      </c>
      <c r="BB19" s="124">
        <f t="shared" si="2"/>
        <v>0</v>
      </c>
      <c r="BC19" s="124">
        <f t="shared" si="3"/>
        <v>0</v>
      </c>
      <c r="BD19" s="124">
        <f t="shared" si="4"/>
        <v>0</v>
      </c>
      <c r="BE19" s="124">
        <f t="shared" si="5"/>
        <v>0</v>
      </c>
      <c r="CZ19" s="124">
        <v>0</v>
      </c>
    </row>
    <row r="20" spans="1:104" x14ac:dyDescent="0.25">
      <c r="A20" s="158"/>
      <c r="B20" s="159" t="s">
        <v>65</v>
      </c>
      <c r="C20" s="160" t="str">
        <f>CONCATENATE(B7," ",C7)</f>
        <v>730 Vodoinstalo</v>
      </c>
      <c r="D20" s="158"/>
      <c r="E20" s="161"/>
      <c r="F20" s="161"/>
      <c r="G20" s="162"/>
      <c r="O20" s="151">
        <v>4</v>
      </c>
      <c r="BA20" s="163">
        <f>SUM(BA7:BA19)</f>
        <v>0</v>
      </c>
      <c r="BB20" s="163">
        <f>SUM(BB7:BB19)</f>
        <v>0</v>
      </c>
      <c r="BC20" s="163">
        <f>SUM(BC7:BC19)</f>
        <v>0</v>
      </c>
      <c r="BD20" s="163">
        <f>SUM(BD7:BD19)</f>
        <v>0</v>
      </c>
      <c r="BE20" s="163">
        <f>SUM(BE7:BE19)</f>
        <v>0</v>
      </c>
    </row>
    <row r="21" spans="1:104" x14ac:dyDescent="0.25">
      <c r="A21" s="125"/>
      <c r="B21" s="125"/>
      <c r="C21" s="125"/>
      <c r="D21" s="125"/>
      <c r="E21" s="125"/>
      <c r="F21" s="125"/>
      <c r="G21" s="125"/>
    </row>
    <row r="22" spans="1:104" x14ac:dyDescent="0.25">
      <c r="E22" s="124"/>
    </row>
    <row r="23" spans="1:104" x14ac:dyDescent="0.25">
      <c r="E23" s="124"/>
    </row>
    <row r="24" spans="1:104" x14ac:dyDescent="0.25">
      <c r="E24" s="124"/>
    </row>
    <row r="25" spans="1:104" x14ac:dyDescent="0.25">
      <c r="E25" s="124"/>
    </row>
    <row r="26" spans="1:104" x14ac:dyDescent="0.25">
      <c r="E26" s="124"/>
    </row>
    <row r="27" spans="1:104" x14ac:dyDescent="0.25">
      <c r="E27" s="124"/>
    </row>
    <row r="28" spans="1:104" x14ac:dyDescent="0.25">
      <c r="E28" s="124"/>
    </row>
    <row r="29" spans="1:104" x14ac:dyDescent="0.25">
      <c r="E29" s="124"/>
    </row>
    <row r="30" spans="1:104" x14ac:dyDescent="0.25">
      <c r="E30" s="124"/>
    </row>
    <row r="31" spans="1:104" x14ac:dyDescent="0.25">
      <c r="E31" s="124"/>
    </row>
    <row r="32" spans="1:104" x14ac:dyDescent="0.25">
      <c r="E32" s="124"/>
    </row>
    <row r="33" spans="1:7" x14ac:dyDescent="0.25">
      <c r="E33" s="124"/>
    </row>
    <row r="34" spans="1:7" x14ac:dyDescent="0.25">
      <c r="E34" s="124"/>
    </row>
    <row r="35" spans="1:7" x14ac:dyDescent="0.25">
      <c r="E35" s="124"/>
    </row>
    <row r="36" spans="1:7" x14ac:dyDescent="0.25">
      <c r="E36" s="124"/>
    </row>
    <row r="37" spans="1:7" x14ac:dyDescent="0.25">
      <c r="E37" s="124"/>
    </row>
    <row r="38" spans="1:7" x14ac:dyDescent="0.25">
      <c r="E38" s="124"/>
    </row>
    <row r="39" spans="1:7" x14ac:dyDescent="0.25">
      <c r="E39" s="124"/>
    </row>
    <row r="40" spans="1:7" x14ac:dyDescent="0.25">
      <c r="E40" s="124"/>
    </row>
    <row r="41" spans="1:7" x14ac:dyDescent="0.25">
      <c r="E41" s="124"/>
    </row>
    <row r="42" spans="1:7" x14ac:dyDescent="0.25">
      <c r="E42" s="124"/>
    </row>
    <row r="43" spans="1:7" x14ac:dyDescent="0.25">
      <c r="E43" s="124"/>
    </row>
    <row r="44" spans="1:7" x14ac:dyDescent="0.25">
      <c r="A44" s="164"/>
      <c r="B44" s="164"/>
      <c r="C44" s="164"/>
      <c r="D44" s="164"/>
      <c r="E44" s="164"/>
      <c r="F44" s="164"/>
      <c r="G44" s="164"/>
    </row>
    <row r="45" spans="1:7" x14ac:dyDescent="0.25">
      <c r="A45" s="164"/>
      <c r="B45" s="164"/>
      <c r="C45" s="164"/>
      <c r="D45" s="164"/>
      <c r="E45" s="164"/>
      <c r="F45" s="164"/>
      <c r="G45" s="164"/>
    </row>
    <row r="46" spans="1:7" x14ac:dyDescent="0.25">
      <c r="A46" s="164"/>
      <c r="B46" s="164"/>
      <c r="C46" s="164"/>
      <c r="D46" s="164"/>
      <c r="E46" s="164"/>
      <c r="F46" s="164"/>
      <c r="G46" s="164"/>
    </row>
    <row r="47" spans="1:7" x14ac:dyDescent="0.25">
      <c r="A47" s="164"/>
      <c r="B47" s="164"/>
      <c r="C47" s="164"/>
      <c r="D47" s="164"/>
      <c r="E47" s="164"/>
      <c r="F47" s="164"/>
      <c r="G47" s="164"/>
    </row>
    <row r="48" spans="1:7" x14ac:dyDescent="0.25">
      <c r="E48" s="124"/>
    </row>
    <row r="49" spans="5:5" x14ac:dyDescent="0.25">
      <c r="E49" s="124"/>
    </row>
    <row r="50" spans="5:5" x14ac:dyDescent="0.25">
      <c r="E50" s="124"/>
    </row>
    <row r="51" spans="5:5" x14ac:dyDescent="0.25">
      <c r="E51" s="124"/>
    </row>
    <row r="52" spans="5:5" x14ac:dyDescent="0.25">
      <c r="E52" s="124"/>
    </row>
    <row r="53" spans="5:5" x14ac:dyDescent="0.25">
      <c r="E53" s="124"/>
    </row>
    <row r="54" spans="5:5" x14ac:dyDescent="0.25">
      <c r="E54" s="124"/>
    </row>
    <row r="55" spans="5:5" x14ac:dyDescent="0.25">
      <c r="E55" s="124"/>
    </row>
    <row r="56" spans="5:5" x14ac:dyDescent="0.25">
      <c r="E56" s="124"/>
    </row>
    <row r="57" spans="5:5" x14ac:dyDescent="0.25">
      <c r="E57" s="124"/>
    </row>
    <row r="58" spans="5:5" x14ac:dyDescent="0.25">
      <c r="E58" s="124"/>
    </row>
    <row r="59" spans="5:5" x14ac:dyDescent="0.25">
      <c r="E59" s="124"/>
    </row>
    <row r="60" spans="5:5" x14ac:dyDescent="0.25">
      <c r="E60" s="124"/>
    </row>
    <row r="61" spans="5:5" x14ac:dyDescent="0.25">
      <c r="E61" s="124"/>
    </row>
    <row r="62" spans="5:5" x14ac:dyDescent="0.25">
      <c r="E62" s="124"/>
    </row>
    <row r="63" spans="5:5" x14ac:dyDescent="0.25">
      <c r="E63" s="124"/>
    </row>
    <row r="64" spans="5:5" x14ac:dyDescent="0.25">
      <c r="E64" s="124"/>
    </row>
    <row r="65" spans="1:7" x14ac:dyDescent="0.25">
      <c r="E65" s="124"/>
    </row>
    <row r="66" spans="1:7" x14ac:dyDescent="0.25">
      <c r="E66" s="124"/>
    </row>
    <row r="67" spans="1:7" x14ac:dyDescent="0.25">
      <c r="E67" s="124"/>
    </row>
    <row r="68" spans="1:7" x14ac:dyDescent="0.25">
      <c r="E68" s="124"/>
    </row>
    <row r="69" spans="1:7" x14ac:dyDescent="0.25">
      <c r="E69" s="124"/>
    </row>
    <row r="70" spans="1:7" x14ac:dyDescent="0.25">
      <c r="E70" s="124"/>
    </row>
    <row r="71" spans="1:7" x14ac:dyDescent="0.25">
      <c r="E71" s="124"/>
    </row>
    <row r="72" spans="1:7" x14ac:dyDescent="0.25">
      <c r="E72" s="124"/>
    </row>
    <row r="73" spans="1:7" x14ac:dyDescent="0.25">
      <c r="E73" s="124"/>
    </row>
    <row r="74" spans="1:7" x14ac:dyDescent="0.25">
      <c r="E74" s="124"/>
    </row>
    <row r="75" spans="1:7" x14ac:dyDescent="0.25">
      <c r="E75" s="124"/>
    </row>
    <row r="76" spans="1:7" x14ac:dyDescent="0.25">
      <c r="E76" s="124"/>
    </row>
    <row r="77" spans="1:7" x14ac:dyDescent="0.25">
      <c r="E77" s="124"/>
    </row>
    <row r="78" spans="1:7" x14ac:dyDescent="0.25">
      <c r="E78" s="124"/>
    </row>
    <row r="79" spans="1:7" x14ac:dyDescent="0.25">
      <c r="A79" s="165"/>
      <c r="B79" s="165"/>
    </row>
    <row r="80" spans="1:7" x14ac:dyDescent="0.25">
      <c r="A80" s="164"/>
      <c r="B80" s="164"/>
      <c r="C80" s="167"/>
      <c r="D80" s="167"/>
      <c r="E80" s="168"/>
      <c r="F80" s="167"/>
      <c r="G80" s="169"/>
    </row>
    <row r="81" spans="1:7" x14ac:dyDescent="0.25">
      <c r="A81" s="170"/>
      <c r="B81" s="170"/>
      <c r="C81" s="164"/>
      <c r="D81" s="164"/>
      <c r="E81" s="171"/>
      <c r="F81" s="164"/>
      <c r="G81" s="164"/>
    </row>
    <row r="82" spans="1:7" x14ac:dyDescent="0.25">
      <c r="A82" s="164"/>
      <c r="B82" s="164"/>
      <c r="C82" s="164"/>
      <c r="D82" s="164"/>
      <c r="E82" s="171"/>
      <c r="F82" s="164"/>
      <c r="G82" s="164"/>
    </row>
    <row r="83" spans="1:7" x14ac:dyDescent="0.25">
      <c r="A83" s="164"/>
      <c r="B83" s="164"/>
      <c r="C83" s="164"/>
      <c r="D83" s="164"/>
      <c r="E83" s="171"/>
      <c r="F83" s="164"/>
      <c r="G83" s="164"/>
    </row>
    <row r="84" spans="1:7" x14ac:dyDescent="0.25">
      <c r="A84" s="164"/>
      <c r="B84" s="164"/>
      <c r="C84" s="164"/>
      <c r="D84" s="164"/>
      <c r="E84" s="171"/>
      <c r="F84" s="164"/>
      <c r="G84" s="164"/>
    </row>
    <row r="85" spans="1:7" x14ac:dyDescent="0.25">
      <c r="A85" s="164"/>
      <c r="B85" s="164"/>
      <c r="C85" s="164"/>
      <c r="D85" s="164"/>
      <c r="E85" s="171"/>
      <c r="F85" s="164"/>
      <c r="G85" s="164"/>
    </row>
    <row r="86" spans="1:7" x14ac:dyDescent="0.25">
      <c r="A86" s="164"/>
      <c r="B86" s="164"/>
      <c r="C86" s="164"/>
      <c r="D86" s="164"/>
      <c r="E86" s="171"/>
      <c r="F86" s="164"/>
      <c r="G86" s="164"/>
    </row>
    <row r="87" spans="1:7" x14ac:dyDescent="0.25">
      <c r="A87" s="164"/>
      <c r="B87" s="164"/>
      <c r="C87" s="164"/>
      <c r="D87" s="164"/>
      <c r="E87" s="171"/>
      <c r="F87" s="164"/>
      <c r="G87" s="164"/>
    </row>
    <row r="88" spans="1:7" x14ac:dyDescent="0.25">
      <c r="A88" s="164"/>
      <c r="B88" s="164"/>
      <c r="C88" s="164"/>
      <c r="D88" s="164"/>
      <c r="E88" s="171"/>
      <c r="F88" s="164"/>
      <c r="G88" s="164"/>
    </row>
    <row r="89" spans="1:7" x14ac:dyDescent="0.25">
      <c r="A89" s="164"/>
      <c r="B89" s="164"/>
      <c r="C89" s="164"/>
      <c r="D89" s="164"/>
      <c r="E89" s="171"/>
      <c r="F89" s="164"/>
      <c r="G89" s="164"/>
    </row>
    <row r="90" spans="1:7" x14ac:dyDescent="0.25">
      <c r="A90" s="164"/>
      <c r="B90" s="164"/>
      <c r="C90" s="164"/>
      <c r="D90" s="164"/>
      <c r="E90" s="171"/>
      <c r="F90" s="164"/>
      <c r="G90" s="164"/>
    </row>
    <row r="91" spans="1:7" x14ac:dyDescent="0.25">
      <c r="A91" s="164"/>
      <c r="B91" s="164"/>
      <c r="C91" s="164"/>
      <c r="D91" s="164"/>
      <c r="E91" s="171"/>
      <c r="F91" s="164"/>
      <c r="G91" s="164"/>
    </row>
    <row r="92" spans="1:7" x14ac:dyDescent="0.25">
      <c r="A92" s="164"/>
      <c r="B92" s="164"/>
      <c r="C92" s="164"/>
      <c r="D92" s="164"/>
      <c r="E92" s="171"/>
      <c r="F92" s="164"/>
      <c r="G92" s="164"/>
    </row>
    <row r="93" spans="1:7" x14ac:dyDescent="0.25">
      <c r="A93" s="164"/>
      <c r="B93" s="164"/>
      <c r="C93" s="164"/>
      <c r="D93" s="164"/>
      <c r="E93" s="171"/>
      <c r="F93" s="164"/>
      <c r="G93" s="164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Kessner František</cp:lastModifiedBy>
  <cp:lastPrinted>2020-05-13T06:48:48Z</cp:lastPrinted>
  <dcterms:created xsi:type="dcterms:W3CDTF">2013-11-14T09:38:08Z</dcterms:created>
  <dcterms:modified xsi:type="dcterms:W3CDTF">2020-09-14T09:09:06Z</dcterms:modified>
</cp:coreProperties>
</file>