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Starobrněnská 20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141_2020_01 141_2020_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'141_2020_01 141_2020_01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'141_2020_01 141_2020_01 Pol'!$A$1:$X$120</definedName>
    <definedName name="_xlnm.Print_Area" localSheetId="1">Stavba!$A$1:$J$59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8" i="1" l="1"/>
  <c r="I57" i="1"/>
  <c r="I56" i="1"/>
  <c r="I55" i="1"/>
  <c r="I59" i="1" s="1"/>
  <c r="I54" i="1"/>
  <c r="I53" i="1"/>
  <c r="I52" i="1"/>
  <c r="I51" i="1"/>
  <c r="I50" i="1"/>
  <c r="G42" i="1"/>
  <c r="F42" i="1"/>
  <c r="G41" i="1"/>
  <c r="F41" i="1"/>
  <c r="G39" i="1"/>
  <c r="F39" i="1"/>
  <c r="G119" i="12"/>
  <c r="BA43" i="12"/>
  <c r="BA39" i="12"/>
  <c r="BA36" i="12"/>
  <c r="G9" i="12"/>
  <c r="G8" i="12" s="1"/>
  <c r="I9" i="12"/>
  <c r="I8" i="12" s="1"/>
  <c r="K9" i="12"/>
  <c r="O9" i="12"/>
  <c r="O8" i="12" s="1"/>
  <c r="Q9" i="12"/>
  <c r="Q8" i="12" s="1"/>
  <c r="V9" i="12"/>
  <c r="G13" i="12"/>
  <c r="M13" i="12" s="1"/>
  <c r="I13" i="12"/>
  <c r="K13" i="12"/>
  <c r="O13" i="12"/>
  <c r="Q13" i="12"/>
  <c r="V13" i="12"/>
  <c r="G16" i="12"/>
  <c r="I16" i="12"/>
  <c r="K16" i="12"/>
  <c r="K8" i="12" s="1"/>
  <c r="M16" i="12"/>
  <c r="O16" i="12"/>
  <c r="Q16" i="12"/>
  <c r="V16" i="12"/>
  <c r="V8" i="12" s="1"/>
  <c r="G19" i="12"/>
  <c r="G18" i="12" s="1"/>
  <c r="I19" i="12"/>
  <c r="I18" i="12" s="1"/>
  <c r="K19" i="12"/>
  <c r="O19" i="12"/>
  <c r="O18" i="12" s="1"/>
  <c r="Q19" i="12"/>
  <c r="Q18" i="12" s="1"/>
  <c r="V19" i="12"/>
  <c r="G22" i="12"/>
  <c r="M22" i="12" s="1"/>
  <c r="I22" i="12"/>
  <c r="K22" i="12"/>
  <c r="O22" i="12"/>
  <c r="Q22" i="12"/>
  <c r="V22" i="12"/>
  <c r="G24" i="12"/>
  <c r="I24" i="12"/>
  <c r="K24" i="12"/>
  <c r="K18" i="12" s="1"/>
  <c r="M24" i="12"/>
  <c r="O24" i="12"/>
  <c r="Q24" i="12"/>
  <c r="V24" i="12"/>
  <c r="V18" i="12" s="1"/>
  <c r="G26" i="12"/>
  <c r="I26" i="12"/>
  <c r="K26" i="12"/>
  <c r="M26" i="12"/>
  <c r="O26" i="12"/>
  <c r="Q26" i="12"/>
  <c r="V26" i="12"/>
  <c r="G29" i="12"/>
  <c r="M29" i="12" s="1"/>
  <c r="I29" i="12"/>
  <c r="K29" i="12"/>
  <c r="O29" i="12"/>
  <c r="Q29" i="12"/>
  <c r="V29" i="12"/>
  <c r="G32" i="12"/>
  <c r="M32" i="12" s="1"/>
  <c r="I32" i="12"/>
  <c r="K32" i="12"/>
  <c r="O32" i="12"/>
  <c r="Q32" i="12"/>
  <c r="V32" i="12"/>
  <c r="G35" i="12"/>
  <c r="I35" i="12"/>
  <c r="K35" i="12"/>
  <c r="M35" i="12"/>
  <c r="O35" i="12"/>
  <c r="Q35" i="12"/>
  <c r="V35" i="12"/>
  <c r="G38" i="12"/>
  <c r="I38" i="12"/>
  <c r="K38" i="12"/>
  <c r="M38" i="12"/>
  <c r="O38" i="12"/>
  <c r="Q38" i="12"/>
  <c r="V38" i="12"/>
  <c r="G42" i="12"/>
  <c r="M42" i="12" s="1"/>
  <c r="I42" i="12"/>
  <c r="K42" i="12"/>
  <c r="O42" i="12"/>
  <c r="Q42" i="12"/>
  <c r="V42" i="12"/>
  <c r="G45" i="12"/>
  <c r="M45" i="12" s="1"/>
  <c r="I45" i="12"/>
  <c r="K45" i="12"/>
  <c r="O45" i="12"/>
  <c r="Q45" i="12"/>
  <c r="V45" i="12"/>
  <c r="G48" i="12"/>
  <c r="I48" i="12"/>
  <c r="K48" i="12"/>
  <c r="M48" i="12"/>
  <c r="O48" i="12"/>
  <c r="Q48" i="12"/>
  <c r="V48" i="12"/>
  <c r="K55" i="12"/>
  <c r="V55" i="12"/>
  <c r="G56" i="12"/>
  <c r="G55" i="12" s="1"/>
  <c r="I56" i="12"/>
  <c r="I55" i="12" s="1"/>
  <c r="K56" i="12"/>
  <c r="O56" i="12"/>
  <c r="O55" i="12" s="1"/>
  <c r="Q56" i="12"/>
  <c r="Q55" i="12" s="1"/>
  <c r="V56" i="12"/>
  <c r="G59" i="12"/>
  <c r="I59" i="12"/>
  <c r="O59" i="12"/>
  <c r="Q59" i="12"/>
  <c r="G60" i="12"/>
  <c r="I60" i="12"/>
  <c r="K60" i="12"/>
  <c r="K59" i="12" s="1"/>
  <c r="M60" i="12"/>
  <c r="M59" i="12" s="1"/>
  <c r="O60" i="12"/>
  <c r="Q60" i="12"/>
  <c r="V60" i="12"/>
  <c r="V59" i="12" s="1"/>
  <c r="K62" i="12"/>
  <c r="V62" i="12"/>
  <c r="G63" i="12"/>
  <c r="M63" i="12" s="1"/>
  <c r="M62" i="12" s="1"/>
  <c r="I63" i="12"/>
  <c r="I62" i="12" s="1"/>
  <c r="K63" i="12"/>
  <c r="O63" i="12"/>
  <c r="O62" i="12" s="1"/>
  <c r="Q63" i="12"/>
  <c r="Q62" i="12" s="1"/>
  <c r="V63" i="12"/>
  <c r="G67" i="12"/>
  <c r="I67" i="12"/>
  <c r="K67" i="12"/>
  <c r="K66" i="12" s="1"/>
  <c r="M67" i="12"/>
  <c r="O67" i="12"/>
  <c r="Q67" i="12"/>
  <c r="V67" i="12"/>
  <c r="V66" i="12" s="1"/>
  <c r="G70" i="12"/>
  <c r="I70" i="12"/>
  <c r="K70" i="12"/>
  <c r="M70" i="12"/>
  <c r="O70" i="12"/>
  <c r="Q70" i="12"/>
  <c r="V70" i="12"/>
  <c r="G73" i="12"/>
  <c r="G66" i="12" s="1"/>
  <c r="I73" i="12"/>
  <c r="K73" i="12"/>
  <c r="O73" i="12"/>
  <c r="O66" i="12" s="1"/>
  <c r="Q73" i="12"/>
  <c r="V73" i="12"/>
  <c r="G76" i="12"/>
  <c r="M76" i="12" s="1"/>
  <c r="I76" i="12"/>
  <c r="I66" i="12" s="1"/>
  <c r="K76" i="12"/>
  <c r="O76" i="12"/>
  <c r="Q76" i="12"/>
  <c r="Q66" i="12" s="1"/>
  <c r="V76" i="12"/>
  <c r="G80" i="12"/>
  <c r="G79" i="12" s="1"/>
  <c r="I80" i="12"/>
  <c r="K80" i="12"/>
  <c r="M80" i="12"/>
  <c r="O80" i="12"/>
  <c r="O79" i="12" s="1"/>
  <c r="Q80" i="12"/>
  <c r="V80" i="12"/>
  <c r="G83" i="12"/>
  <c r="M83" i="12" s="1"/>
  <c r="I83" i="12"/>
  <c r="K83" i="12"/>
  <c r="O83" i="12"/>
  <c r="Q83" i="12"/>
  <c r="V83" i="12"/>
  <c r="G85" i="12"/>
  <c r="M85" i="12" s="1"/>
  <c r="I85" i="12"/>
  <c r="I79" i="12" s="1"/>
  <c r="K85" i="12"/>
  <c r="O85" i="12"/>
  <c r="Q85" i="12"/>
  <c r="Q79" i="12" s="1"/>
  <c r="V85" i="12"/>
  <c r="G87" i="12"/>
  <c r="I87" i="12"/>
  <c r="K87" i="12"/>
  <c r="K79" i="12" s="1"/>
  <c r="M87" i="12"/>
  <c r="O87" i="12"/>
  <c r="Q87" i="12"/>
  <c r="V87" i="12"/>
  <c r="V79" i="12" s="1"/>
  <c r="G89" i="12"/>
  <c r="I89" i="12"/>
  <c r="K89" i="12"/>
  <c r="M89" i="12"/>
  <c r="O89" i="12"/>
  <c r="Q89" i="12"/>
  <c r="V89" i="12"/>
  <c r="G91" i="12"/>
  <c r="M91" i="12" s="1"/>
  <c r="I91" i="12"/>
  <c r="K91" i="12"/>
  <c r="O91" i="12"/>
  <c r="Q91" i="12"/>
  <c r="V91" i="12"/>
  <c r="G93" i="12"/>
  <c r="M93" i="12" s="1"/>
  <c r="I93" i="12"/>
  <c r="K93" i="12"/>
  <c r="O93" i="12"/>
  <c r="Q93" i="12"/>
  <c r="V93" i="12"/>
  <c r="G95" i="12"/>
  <c r="I95" i="12"/>
  <c r="K95" i="12"/>
  <c r="M95" i="12"/>
  <c r="O95" i="12"/>
  <c r="Q95" i="12"/>
  <c r="V95" i="12"/>
  <c r="G99" i="12"/>
  <c r="G98" i="12" s="1"/>
  <c r="I99" i="12"/>
  <c r="I98" i="12" s="1"/>
  <c r="K99" i="12"/>
  <c r="O99" i="12"/>
  <c r="O98" i="12" s="1"/>
  <c r="Q99" i="12"/>
  <c r="Q98" i="12" s="1"/>
  <c r="V99" i="12"/>
  <c r="G101" i="12"/>
  <c r="M101" i="12" s="1"/>
  <c r="I101" i="12"/>
  <c r="K101" i="12"/>
  <c r="O101" i="12"/>
  <c r="Q101" i="12"/>
  <c r="V101" i="12"/>
  <c r="G103" i="12"/>
  <c r="I103" i="12"/>
  <c r="K103" i="12"/>
  <c r="K98" i="12" s="1"/>
  <c r="M103" i="12"/>
  <c r="O103" i="12"/>
  <c r="Q103" i="12"/>
  <c r="V103" i="12"/>
  <c r="V98" i="12" s="1"/>
  <c r="G105" i="12"/>
  <c r="I105" i="12"/>
  <c r="K105" i="12"/>
  <c r="M105" i="12"/>
  <c r="O105" i="12"/>
  <c r="Q105" i="12"/>
  <c r="V105" i="12"/>
  <c r="G107" i="12"/>
  <c r="M107" i="12" s="1"/>
  <c r="I107" i="12"/>
  <c r="K107" i="12"/>
  <c r="O107" i="12"/>
  <c r="Q107" i="12"/>
  <c r="V107" i="12"/>
  <c r="G110" i="12"/>
  <c r="I110" i="12"/>
  <c r="K110" i="12"/>
  <c r="K109" i="12" s="1"/>
  <c r="M110" i="12"/>
  <c r="O110" i="12"/>
  <c r="Q110" i="12"/>
  <c r="V110" i="12"/>
  <c r="V109" i="12" s="1"/>
  <c r="G112" i="12"/>
  <c r="I112" i="12"/>
  <c r="K112" i="12"/>
  <c r="M112" i="12"/>
  <c r="O112" i="12"/>
  <c r="Q112" i="12"/>
  <c r="V112" i="12"/>
  <c r="G114" i="12"/>
  <c r="G109" i="12" s="1"/>
  <c r="I114" i="12"/>
  <c r="K114" i="12"/>
  <c r="O114" i="12"/>
  <c r="O109" i="12" s="1"/>
  <c r="Q114" i="12"/>
  <c r="V114" i="12"/>
  <c r="G116" i="12"/>
  <c r="M116" i="12" s="1"/>
  <c r="I116" i="12"/>
  <c r="I109" i="12" s="1"/>
  <c r="K116" i="12"/>
  <c r="O116" i="12"/>
  <c r="Q116" i="12"/>
  <c r="Q109" i="12" s="1"/>
  <c r="V116" i="12"/>
  <c r="AE119" i="12"/>
  <c r="I20" i="1"/>
  <c r="I19" i="1"/>
  <c r="I18" i="1"/>
  <c r="I17" i="1"/>
  <c r="I16" i="1"/>
  <c r="F43" i="1"/>
  <c r="G43" i="1"/>
  <c r="G25" i="1" s="1"/>
  <c r="A25" i="1" s="1"/>
  <c r="H42" i="1"/>
  <c r="I42" i="1" s="1"/>
  <c r="H41" i="1"/>
  <c r="I41" i="1" s="1"/>
  <c r="H40" i="1"/>
  <c r="I40" i="1" s="1"/>
  <c r="H39" i="1"/>
  <c r="H43" i="1" s="1"/>
  <c r="J58" i="1" l="1"/>
  <c r="J55" i="1"/>
  <c r="J53" i="1"/>
  <c r="J51" i="1"/>
  <c r="J57" i="1"/>
  <c r="A26" i="1"/>
  <c r="G26" i="1"/>
  <c r="G28" i="1"/>
  <c r="G23" i="1"/>
  <c r="M109" i="12"/>
  <c r="M79" i="12"/>
  <c r="AF119" i="12"/>
  <c r="M114" i="12"/>
  <c r="M99" i="12"/>
  <c r="M98" i="12" s="1"/>
  <c r="M73" i="12"/>
  <c r="M66" i="12" s="1"/>
  <c r="M56" i="12"/>
  <c r="M55" i="12" s="1"/>
  <c r="M19" i="12"/>
  <c r="M18" i="12" s="1"/>
  <c r="M9" i="12"/>
  <c r="M8" i="12" s="1"/>
  <c r="G62" i="12"/>
  <c r="J50" i="1"/>
  <c r="J52" i="1"/>
  <c r="J54" i="1"/>
  <c r="J56" i="1"/>
  <c r="I39" i="1"/>
  <c r="I43" i="1" s="1"/>
  <c r="I21" i="1"/>
  <c r="J28" i="1"/>
  <c r="J26" i="1"/>
  <c r="G38" i="1"/>
  <c r="F38" i="1"/>
  <c r="J23" i="1"/>
  <c r="J24" i="1"/>
  <c r="J25" i="1"/>
  <c r="J27" i="1"/>
  <c r="E24" i="1"/>
  <c r="E26" i="1"/>
  <c r="J59" i="1" l="1"/>
  <c r="A23" i="1"/>
  <c r="J42" i="1"/>
  <c r="J39" i="1"/>
  <c r="J43" i="1" s="1"/>
  <c r="J40" i="1"/>
  <c r="J41" i="1"/>
  <c r="A24" i="1" l="1"/>
  <c r="G24" i="1"/>
  <c r="A27" i="1" s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<sst xmlns="http://schemas.openxmlformats.org/spreadsheetml/2006/main" count="569" uniqueCount="231">
  <si>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</si>
  <si>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</si>
  <si>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</si>
  <si>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</si>
  <si>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</si>
  <si>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</si>
  <si>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</si>
  <si>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</si>
  <si>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</si>
  <si>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</si>
  <si>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</si>
  <si>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</si>
  <si>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</si>
  <si>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</si>
  <si>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</si>
  <si>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</si>
  <si>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</si>
  <si>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</si>
  <si>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</si>
  <si>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</si>
  <si>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</si>
  <si>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</si>
  <si>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</si>
  <si>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</si>
  <si>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</si>
  <si>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</si>
  <si>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</si>
  <si>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</si>
  <si>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</si>
  <si>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</si>
  <si>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</si>
  <si>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</si>
  <si>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</si>
  <si>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</si>
  <si>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</si>
  <si>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</si>
  <si>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</si>
  <si>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</si>
  <si>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</si>
  <si>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</si>
  <si>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</si>
  <si>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</si>
  <si>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</si>
  <si>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141/2020/01</t>
  </si>
  <si>
    <t>Starobrněnská 20 oprava štítu</t>
  </si>
  <si>
    <t>Objekt:</t>
  </si>
  <si>
    <t>Rozpočet:</t>
  </si>
  <si>
    <t>Marečková</t>
  </si>
  <si>
    <t>sdfsdf</t>
  </si>
  <si>
    <t>OSM MMB</t>
  </si>
  <si>
    <t xml:space="preserve">Starobrněnská 20 oprava štítu </t>
  </si>
  <si>
    <t>Stavba</t>
  </si>
  <si>
    <t>Stavební objekt</t>
  </si>
  <si>
    <t>Celkem za stavbu</t>
  </si>
  <si>
    <t>CZK</t>
  </si>
  <si>
    <t>Rekapitulace dílů</t>
  </si>
  <si>
    <t>Typ dílu</t>
  </si>
  <si>
    <t>62</t>
  </si>
  <si>
    <t>Úpravy povrchů vnější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</si>
  <si>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</si>
  <si>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</si>
  <si>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</si>
  <si>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</si>
  <si>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</si>
  <si>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</si>
  <si>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</si>
  <si>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</si>
  <si>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764</t>
  </si>
  <si>
    <t>Konstrukce klempířské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</si>
  <si>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</si>
  <si>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</si>
  <si>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</si>
  <si>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</si>
  <si>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</si>
  <si>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</si>
  <si>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</si>
  <si>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</si>
  <si>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</si>
  <si>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</si>
  <si>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</si>
  <si>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</si>
  <si>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</si>
  <si>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</si>
  <si>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</si>
  <si>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</si>
  <si>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</si>
  <si>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</si>
  <si>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</si>
  <si>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</si>
  <si>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</si>
  <si>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</si>
  <si>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</si>
  <si>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</si>
  <si>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</si>
  <si>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</si>
  <si>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</si>
  <si>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</si>
  <si>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</si>
  <si>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</si>
  <si>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</si>
  <si>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</si>
  <si>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</si>
  <si>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622471319RV6</t>
  </si>
  <si>
    <t xml:space="preserve">Nátěry a nástřiky vnějších stěn a pilířů základním a krycím nátěrem (nebo přestřikem povrchu) hmota silikátová, složitost 5 ,  </t>
  </si>
  <si>
    <t>m2</t>
  </si>
  <si>
    <t>801-1</t>
  </si>
  <si>
    <t>RTS 20/ I</t>
  </si>
  <si>
    <t>Práce</t>
  </si>
  <si>
    <t>POL1_</t>
  </si>
  <si>
    <t>Penetrace + 2 x krycí nátěr.</t>
  </si>
  <si>
    <t>SPI</t>
  </si>
  <si>
    <t>štít : 13*5/2</t>
  </si>
  <si>
    <t>VV</t>
  </si>
  <si>
    <t>SPU</t>
  </si>
  <si>
    <t>622472115R00</t>
  </si>
  <si>
    <t xml:space="preserve">Omítka vnější stěn z hotových maltových směsí štuková ze suché maltové směsi_x000D_
 stupeň složitosti 5, ručně,  </t>
  </si>
  <si>
    <t>kompletní omítkové souvrství</t>
  </si>
  <si>
    <t>622904115R00</t>
  </si>
  <si>
    <t>Očištění fasád tlakovou vodou, složitost fasády 3 - 5</t>
  </si>
  <si>
    <t>944944011R00</t>
  </si>
  <si>
    <t xml:space="preserve">Montáž ochranné sítě z umělých vláken </t>
  </si>
  <si>
    <t>800-3</t>
  </si>
  <si>
    <t>10*1,5*2</t>
  </si>
  <si>
    <t>944944081R00</t>
  </si>
  <si>
    <t xml:space="preserve">Demontáž ochranné sítě z umělých vláken </t>
  </si>
  <si>
    <t>944945013R00</t>
  </si>
  <si>
    <t>Montáž záchytné stříšky šířky přes 2 m</t>
  </si>
  <si>
    <t>m</t>
  </si>
  <si>
    <t>944945813R00</t>
  </si>
  <si>
    <t>Demontáž záchytné stříšky šířky přes 2 m</t>
  </si>
  <si>
    <t>zřizované současně s lehkým nebo těžkým lešením,</t>
  </si>
  <si>
    <t>944946111RT2</t>
  </si>
  <si>
    <t>Ochrana před propadem suti na lešových podlahách z geotextilie, včetně dodávky textílie, 500 g/m2</t>
  </si>
  <si>
    <t>13*1,5</t>
  </si>
  <si>
    <t>945931101R00</t>
  </si>
  <si>
    <t>Zřízení horolezeckého úvazu pro práci ve výškách</t>
  </si>
  <si>
    <t>kus</t>
  </si>
  <si>
    <t>při opravách vnějších plášťů budov horolezeckým způsobem,</t>
  </si>
  <si>
    <t>945943001R00</t>
  </si>
  <si>
    <t>Montáž závěsného lešení konzolového na chemické kotvy, průchozí šířka do 1 m, výška zábradlí 1,5 m</t>
  </si>
  <si>
    <t>horolezeckým způsobem pro montážní a údržbové práce na střechách, věžích, pro budování nástaveb na panelové domy, při stavbách a opravách komínů a říms, montáží podbití, instalaci reklam</t>
  </si>
  <si>
    <t>945943091R00</t>
  </si>
  <si>
    <t>Montáž závěsného lešení konzolového Pronájem konzolového lešení za den</t>
  </si>
  <si>
    <t>10 dní : 13*10</t>
  </si>
  <si>
    <t>945943501R00</t>
  </si>
  <si>
    <t>Montáž závěsného lešení konzolového Dovoz a odvoz konzolového závěsného lešení sady pro 50-130 m</t>
  </si>
  <si>
    <t>km</t>
  </si>
  <si>
    <t>945943801R00</t>
  </si>
  <si>
    <t>Demontáž závěsného lešení konzolového šířka do 1 m, výška zábradlí 1,5 m</t>
  </si>
  <si>
    <t>horolezeckým způsobem</t>
  </si>
  <si>
    <t>9449400</t>
  </si>
  <si>
    <t>Demontáž a montáž lešení fasádní na sousedním objektu na šikné střeše</t>
  </si>
  <si>
    <t>soubor</t>
  </si>
  <si>
    <t>Vlastní</t>
  </si>
  <si>
    <t>Indiv</t>
  </si>
  <si>
    <t/>
  </si>
  <si>
    <t xml:space="preserve">podkladní ochranná konstrukce na střechu cca 20m2 : </t>
  </si>
  <si>
    <t xml:space="preserve">ochrana střechy proti znešištění cca 20 m2 : </t>
  </si>
  <si>
    <t xml:space="preserve">kompletní dodávka : </t>
  </si>
  <si>
    <t>1</t>
  </si>
  <si>
    <t>952901411R00</t>
  </si>
  <si>
    <t>Vyčištění budov a ostatních objektů ostatních objektů (např. kanálů, zásobníků, kůlen apod.) - vynesení zbytků stavebního rumu, kropení a 2 x zametení podlah, oprášení stěn a výplní otvorů jakékoliv výšky podlaží</t>
  </si>
  <si>
    <t>10*3*2</t>
  </si>
  <si>
    <t>978015391R00</t>
  </si>
  <si>
    <t>Otlučení omítek vápenných nebo vápenocementových vnějších s vyškrabáním spár, s očištěním zdiva_x000D_
 5. až 7. stupni složitosti, v rozsahu do 100 %</t>
  </si>
  <si>
    <t>801-3</t>
  </si>
  <si>
    <t>999281111R00</t>
  </si>
  <si>
    <t xml:space="preserve">Přesun hmot pro opravy a údržbu objektů pro opravy a údržbu dosavadních objektů včetně vnějších plášťů_x000D_
 výšky do 25 m,  </t>
  </si>
  <si>
    <t>t</t>
  </si>
  <si>
    <t>801-4</t>
  </si>
  <si>
    <t>Přesun hmot</t>
  </si>
  <si>
    <t>POL7_</t>
  </si>
  <si>
    <t>oborů 801, 803, 811 a 812</t>
  </si>
  <si>
    <t>764231250R00</t>
  </si>
  <si>
    <t>Lemování z měděného plechu výroba a montáž lemování zdí_x000D_
 na střechách s tvrdou krytinou včetně rohů a ukončení před požární zdí, rš 500 mm</t>
  </si>
  <si>
    <t>800-764</t>
  </si>
  <si>
    <t>10*2</t>
  </si>
  <si>
    <t>764296230R00</t>
  </si>
  <si>
    <t>Ostatní střešní prvky z měděného plechu výroba a montáž _x000D_
 připojovací lišty dilatační, rš 120 mm</t>
  </si>
  <si>
    <t>764331850R00</t>
  </si>
  <si>
    <t>Demontáž lemování zdí_x000D_
 na střechách s tvrdou krytinou, rš 400 a 500 mm, sklonu do 30°</t>
  </si>
  <si>
    <t>998764202R00</t>
  </si>
  <si>
    <t>Přesun hmot pro konstrukce klempířské v objektech výšky do 12 m</t>
  </si>
  <si>
    <t>50 m vodorovně</t>
  </si>
  <si>
    <t>979087212R00</t>
  </si>
  <si>
    <t>Nakládání na dopravní prostředky suti</t>
  </si>
  <si>
    <t>822-1</t>
  </si>
  <si>
    <t>Přesun suti</t>
  </si>
  <si>
    <t>POL8_</t>
  </si>
  <si>
    <t>pro vodorovnou dopravu</t>
  </si>
  <si>
    <t>979011111R00</t>
  </si>
  <si>
    <t>Svislá doprava suti a vybouraných hmot za prvé podlaží nad nebo pod základním podlažím</t>
  </si>
  <si>
    <t>979011121R00</t>
  </si>
  <si>
    <t>Svislá doprava suti a vybouraných hmot příplatek za každé další podlaží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</si>
  <si>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</si>
  <si>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</si>
  <si>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</si>
  <si>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</si>
  <si>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</si>
  <si>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</si>
  <si>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979999999R00</t>
  </si>
  <si>
    <t xml:space="preserve">Poplatek za skládku suti s 10 % příměsí - DUFONEV Brno,  </t>
  </si>
  <si>
    <t>979093111R00</t>
  </si>
  <si>
    <t>Uložení suti na skládku bez zhutnění</t>
  </si>
  <si>
    <t>800-6</t>
  </si>
  <si>
    <t>s hrubým urovnáním,</t>
  </si>
  <si>
    <t>005121 R</t>
  </si>
  <si>
    <t>Zařízení staveniště</t>
  </si>
  <si>
    <t>Soubor</t>
  </si>
  <si>
    <t>VRN</t>
  </si>
  <si>
    <t>POL99_2</t>
  </si>
  <si>
    <t>005121020R</t>
  </si>
  <si>
    <t xml:space="preserve">Provoz zařízení staveniště </t>
  </si>
  <si>
    <t>005121030R</t>
  </si>
  <si>
    <t>Odstranění zařízení staveniště</t>
  </si>
  <si>
    <t>005122 R</t>
  </si>
  <si>
    <t>Provozní vlivy</t>
  </si>
  <si>
    <t>POL99_1</t>
  </si>
  <si>
    <t>005124010R</t>
  </si>
  <si>
    <t>Koordinační činnost</t>
  </si>
  <si>
    <t>005211020R</t>
  </si>
  <si>
    <t>Ochrana stávaj. inženýrských sítí na staveništi</t>
  </si>
  <si>
    <t>POL99_8</t>
  </si>
  <si>
    <t>005211030R</t>
  </si>
  <si>
    <t xml:space="preserve">Dočasná dopravní opatření </t>
  </si>
  <si>
    <t>005211040R</t>
  </si>
  <si>
    <t xml:space="preserve">Užívání veřejných ploch a prostranství  </t>
  </si>
  <si>
    <t>005211080R</t>
  </si>
  <si>
    <t xml:space="preserve">Bezpečnostní a hygienická opatření na staveništi 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</si>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</sst>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8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8" fillId="0" borderId="0" xfId="0" applyNumberFormat="1" applyFont="1" applyAlignment="1">
      <alignment wrapText="1"/>
    </xf>
    <xf numFmtId="0" fontId="16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2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50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3960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SUMIF(F50:F58,A16,I50:I58)+SUMIF(F50:F58,"PSU",I50:I58)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SUMIF(F50:F58,A17,I50:I58)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SUMIF(F50:F58,A18,I50:I58)</f>
        <v>0</v>
      </c>
      <c r="J18" s="85"/>
    </row>
    <row r="19" spans="1:10" ht="23.25" customHeight="1" x14ac:dyDescent="0.2">
      <c r="A19" s="196" t="s">
        <v>72</v>
      </c>
      <c r="B19" s="38" t="s">
        <v>27</v>
      </c>
      <c r="C19" s="62"/>
      <c r="D19" s="63"/>
      <c r="E19" s="83"/>
      <c r="F19" s="84"/>
      <c r="G19" s="83"/>
      <c r="H19" s="84"/>
      <c r="I19" s="83">
        <f>SUMIF(F50:F58,A19,I50:I58)</f>
        <v>0</v>
      </c>
      <c r="J19" s="85"/>
    </row>
    <row r="20" spans="1:10" ht="23.25" customHeight="1" x14ac:dyDescent="0.2">
      <c r="A20" s="196" t="s">
        <v>73</v>
      </c>
      <c r="B20" s="38" t="s">
        <v>28</v>
      </c>
      <c r="C20" s="62"/>
      <c r="D20" s="63"/>
      <c r="E20" s="83"/>
      <c r="F20" s="84"/>
      <c r="G20" s="83"/>
      <c r="H20" s="84"/>
      <c r="I20" s="83">
        <f>SUMIF(F50:F58,A20,I50:I58)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54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51</v>
      </c>
      <c r="C39" s="148"/>
      <c r="D39" s="148"/>
      <c r="E39" s="148"/>
      <c r="F39" s="149">
        <f>'141_2020_01 141_2020_01 Pol'!AE119</f>
        <v>0</v>
      </c>
      <c r="G39" s="150">
        <f>'141_2020_01 141_2020_01 Pol'!AF119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52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'141_2020_01 141_2020_01 Pol'!AE119</f>
        <v>0</v>
      </c>
      <c r="G41" s="156">
        <f>'141_2020_01 141_2020_01 Pol'!AF119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'141_2020_01 141_2020_01 Pol'!AE119</f>
        <v>0</v>
      </c>
      <c r="G42" s="151">
        <f>'141_2020_01 141_2020_01 Pol'!AF119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53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55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56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57</v>
      </c>
      <c r="C50" s="185" t="s">
        <v>58</v>
      </c>
      <c r="D50" s="186"/>
      <c r="E50" s="186"/>
      <c r="F50" s="192" t="s">
        <v>24</v>
      </c>
      <c r="G50" s="193"/>
      <c r="H50" s="193"/>
      <c r="I50" s="193">
        <f>'141_2020_01 141_2020_01 Pol'!G8</f>
        <v>0</v>
      </c>
      <c r="J50" s="190" t="str">
        <f>IF(I59=0,"",I50/I59*100)</f>
        <v/>
      </c>
    </row>
    <row r="51" spans="1:10" ht="36.75" customHeight="1" x14ac:dyDescent="0.2">
      <c r="A51" s="179"/>
      <c r="B51" s="184" t="s">
        <v>59</v>
      </c>
      <c r="C51" s="185" t="s">
        <v>60</v>
      </c>
      <c r="D51" s="186"/>
      <c r="E51" s="186"/>
      <c r="F51" s="192" t="s">
        <v>24</v>
      </c>
      <c r="G51" s="193"/>
      <c r="H51" s="193"/>
      <c r="I51" s="193">
        <f>'141_2020_01 141_2020_01 Pol'!G18</f>
        <v>0</v>
      </c>
      <c r="J51" s="190" t="str">
        <f>IF(I59=0,"",I51/I59*100)</f>
        <v/>
      </c>
    </row>
    <row r="52" spans="1:10" ht="36.75" customHeight="1" x14ac:dyDescent="0.2">
      <c r="A52" s="179"/>
      <c r="B52" s="184" t="s">
        <v>61</v>
      </c>
      <c r="C52" s="185" t="s">
        <v>62</v>
      </c>
      <c r="D52" s="186"/>
      <c r="E52" s="186"/>
      <c r="F52" s="192" t="s">
        <v>24</v>
      </c>
      <c r="G52" s="193"/>
      <c r="H52" s="193"/>
      <c r="I52" s="193">
        <f>'141_2020_01 141_2020_01 Pol'!G55</f>
        <v>0</v>
      </c>
      <c r="J52" s="190" t="str">
        <f>IF(I59=0,"",I52/I59*100)</f>
        <v/>
      </c>
    </row>
    <row r="53" spans="1:10" ht="36.75" customHeight="1" x14ac:dyDescent="0.2">
      <c r="A53" s="179"/>
      <c r="B53" s="184" t="s">
        <v>63</v>
      </c>
      <c r="C53" s="185" t="s">
        <v>64</v>
      </c>
      <c r="D53" s="186"/>
      <c r="E53" s="186"/>
      <c r="F53" s="192" t="s">
        <v>24</v>
      </c>
      <c r="G53" s="193"/>
      <c r="H53" s="193"/>
      <c r="I53" s="193">
        <f>'141_2020_01 141_2020_01 Pol'!G59</f>
        <v>0</v>
      </c>
      <c r="J53" s="190" t="str">
        <f>IF(I59=0,"",I53/I59*100)</f>
        <v/>
      </c>
    </row>
    <row r="54" spans="1:10" ht="36.75" customHeight="1" x14ac:dyDescent="0.2">
      <c r="A54" s="179"/>
      <c r="B54" s="184" t="s">
        <v>65</v>
      </c>
      <c r="C54" s="185" t="s">
        <v>66</v>
      </c>
      <c r="D54" s="186"/>
      <c r="E54" s="186"/>
      <c r="F54" s="192" t="s">
        <v>24</v>
      </c>
      <c r="G54" s="193"/>
      <c r="H54" s="193"/>
      <c r="I54" s="193">
        <f>'141_2020_01 141_2020_01 Pol'!G62</f>
        <v>0</v>
      </c>
      <c r="J54" s="190" t="str">
        <f>IF(I59=0,"",I54/I59*100)</f>
        <v/>
      </c>
    </row>
    <row r="55" spans="1:10" ht="36.75" customHeight="1" x14ac:dyDescent="0.2">
      <c r="A55" s="179"/>
      <c r="B55" s="184" t="s">
        <v>67</v>
      </c>
      <c r="C55" s="185" t="s">
        <v>68</v>
      </c>
      <c r="D55" s="186"/>
      <c r="E55" s="186"/>
      <c r="F55" s="192" t="s">
        <v>25</v>
      </c>
      <c r="G55" s="193"/>
      <c r="H55" s="193"/>
      <c r="I55" s="193">
        <f>'141_2020_01 141_2020_01 Pol'!G66</f>
        <v>0</v>
      </c>
      <c r="J55" s="190" t="str">
        <f>IF(I59=0,"",I55/I59*100)</f>
        <v/>
      </c>
    </row>
    <row r="56" spans="1:10" ht="36.75" customHeight="1" x14ac:dyDescent="0.2">
      <c r="A56" s="179"/>
      <c r="B56" s="184" t="s">
        <v>69</v>
      </c>
      <c r="C56" s="185" t="s">
        <v>70</v>
      </c>
      <c r="D56" s="186"/>
      <c r="E56" s="186"/>
      <c r="F56" s="192" t="s">
        <v>71</v>
      </c>
      <c r="G56" s="193"/>
      <c r="H56" s="193"/>
      <c r="I56" s="193">
        <f>'141_2020_01 141_2020_01 Pol'!G79</f>
        <v>0</v>
      </c>
      <c r="J56" s="190" t="str">
        <f>IF(I59=0,"",I56/I59*100)</f>
        <v/>
      </c>
    </row>
    <row r="57" spans="1:10" ht="36.75" customHeight="1" x14ac:dyDescent="0.2">
      <c r="A57" s="179"/>
      <c r="B57" s="184" t="s">
        <v>72</v>
      </c>
      <c r="C57" s="185" t="s">
        <v>27</v>
      </c>
      <c r="D57" s="186"/>
      <c r="E57" s="186"/>
      <c r="F57" s="192" t="s">
        <v>72</v>
      </c>
      <c r="G57" s="193"/>
      <c r="H57" s="193"/>
      <c r="I57" s="193">
        <f>'141_2020_01 141_2020_01 Pol'!G98</f>
        <v>0</v>
      </c>
      <c r="J57" s="190" t="str">
        <f>IF(I59=0,"",I57/I59*100)</f>
        <v/>
      </c>
    </row>
    <row r="58" spans="1:10" ht="36.75" customHeight="1" x14ac:dyDescent="0.2">
      <c r="A58" s="179"/>
      <c r="B58" s="184" t="s">
        <v>73</v>
      </c>
      <c r="C58" s="185" t="s">
        <v>28</v>
      </c>
      <c r="D58" s="186"/>
      <c r="E58" s="186"/>
      <c r="F58" s="192" t="s">
        <v>73</v>
      </c>
      <c r="G58" s="193"/>
      <c r="H58" s="193"/>
      <c r="I58" s="193">
        <f>'141_2020_01 141_2020_01 Pol'!G109</f>
        <v>0</v>
      </c>
      <c r="J58" s="190" t="str">
        <f>IF(I59=0,"",I58/I59*100)</f>
        <v/>
      </c>
    </row>
    <row r="59" spans="1:10" ht="25.5" customHeight="1" x14ac:dyDescent="0.2">
      <c r="A59" s="180"/>
      <c r="B59" s="187" t="s">
        <v>1</v>
      </c>
      <c r="C59" s="188"/>
      <c r="D59" s="189"/>
      <c r="E59" s="189"/>
      <c r="F59" s="194"/>
      <c r="G59" s="195"/>
      <c r="H59" s="195"/>
      <c r="I59" s="195">
        <f>SUM(I50:I58)</f>
        <v>0</v>
      </c>
      <c r="J59" s="191">
        <f>SUM(J50:J58)</f>
        <v>0</v>
      </c>
    </row>
    <row r="60" spans="1:10" x14ac:dyDescent="0.2">
      <c r="F60" s="135"/>
      <c r="G60" s="135"/>
      <c r="H60" s="135"/>
      <c r="I60" s="135"/>
      <c r="J60" s="136"/>
    </row>
    <row r="61" spans="1:10" x14ac:dyDescent="0.2">
      <c r="F61" s="135"/>
      <c r="G61" s="135"/>
      <c r="H61" s="135"/>
      <c r="I61" s="135"/>
      <c r="J61" s="136"/>
    </row>
    <row r="62" spans="1:10" x14ac:dyDescent="0.2">
      <c r="F62" s="135"/>
      <c r="G62" s="135"/>
      <c r="H62" s="135"/>
      <c r="I62" s="135"/>
      <c r="J62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5">
    <mergeCell ref="C55:E55"/>
    <mergeCell ref="C56:E56"/>
    <mergeCell ref="C57:E57"/>
    <mergeCell ref="C58:E58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74</v>
      </c>
      <c r="B1" s="197"/>
      <c r="C1" s="197"/>
      <c r="D1" s="197"/>
      <c r="E1" s="197"/>
      <c r="F1" s="197"/>
      <c r="G1" s="197"/>
      <c r="AG1" t="s">
        <v>75</v>
      </c>
    </row>
    <row r="2" spans="1:60" ht="24.95" customHeight="1" x14ac:dyDescent="0.2">
      <c r="A2" s="198" t="s">
        <v>7</v>
      </c>
      <c r="B2" s="49" t="s">
        <v>43</v>
      </c>
      <c r="C2" s="201" t="s">
        <v>50</v>
      </c>
      <c r="D2" s="199"/>
      <c r="E2" s="199"/>
      <c r="F2" s="199"/>
      <c r="G2" s="200"/>
      <c r="AG2" t="s">
        <v>76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76</v>
      </c>
      <c r="AG3" t="s">
        <v>77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78</v>
      </c>
    </row>
    <row r="5" spans="1:60" x14ac:dyDescent="0.2">
      <c r="D5" s="10"/>
    </row>
    <row r="6" spans="1:60" ht="38.25" x14ac:dyDescent="0.2">
      <c r="A6" s="208" t="s">
        <v>79</v>
      </c>
      <c r="B6" s="210" t="s">
        <v>80</v>
      </c>
      <c r="C6" s="210" t="s">
        <v>81</v>
      </c>
      <c r="D6" s="209" t="s">
        <v>82</v>
      </c>
      <c r="E6" s="208" t="s">
        <v>83</v>
      </c>
      <c r="F6" s="207" t="s">
        <v>84</v>
      </c>
      <c r="G6" s="208" t="s">
        <v>29</v>
      </c>
      <c r="H6" s="211" t="s">
        <v>30</v>
      </c>
      <c r="I6" s="211" t="s">
        <v>85</v>
      </c>
      <c r="J6" s="211" t="s">
        <v>31</v>
      </c>
      <c r="K6" s="211" t="s">
        <v>86</v>
      </c>
      <c r="L6" s="211" t="s">
        <v>87</v>
      </c>
      <c r="M6" s="211" t="s">
        <v>88</v>
      </c>
      <c r="N6" s="211" t="s">
        <v>89</v>
      </c>
      <c r="O6" s="211" t="s">
        <v>90</v>
      </c>
      <c r="P6" s="211" t="s">
        <v>91</v>
      </c>
      <c r="Q6" s="211" t="s">
        <v>92</v>
      </c>
      <c r="R6" s="211" t="s">
        <v>93</v>
      </c>
      <c r="S6" s="211" t="s">
        <v>94</v>
      </c>
      <c r="T6" s="211" t="s">
        <v>95</v>
      </c>
      <c r="U6" s="211" t="s">
        <v>96</v>
      </c>
      <c r="V6" s="211" t="s">
        <v>97</v>
      </c>
      <c r="W6" s="211" t="s">
        <v>98</v>
      </c>
      <c r="X6" s="211" t="s">
        <v>99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7" t="s">
        <v>100</v>
      </c>
      <c r="B8" s="228" t="s">
        <v>57</v>
      </c>
      <c r="C8" s="247" t="s">
        <v>58</v>
      </c>
      <c r="D8" s="229"/>
      <c r="E8" s="230"/>
      <c r="F8" s="231"/>
      <c r="G8" s="231">
        <f>SUMIF(AG9:AG17,"&lt;&gt;NOR",G9:G17)</f>
        <v>0</v>
      </c>
      <c r="H8" s="231"/>
      <c r="I8" s="231">
        <f>SUM(I9:I17)</f>
        <v>0</v>
      </c>
      <c r="J8" s="231"/>
      <c r="K8" s="231">
        <f>SUM(K9:K17)</f>
        <v>0</v>
      </c>
      <c r="L8" s="231"/>
      <c r="M8" s="231">
        <f>SUM(M9:M17)</f>
        <v>0</v>
      </c>
      <c r="N8" s="231"/>
      <c r="O8" s="231">
        <f>SUM(O9:O17)</f>
        <v>1.55</v>
      </c>
      <c r="P8" s="231"/>
      <c r="Q8" s="231">
        <f>SUM(Q9:Q17)</f>
        <v>0</v>
      </c>
      <c r="R8" s="231"/>
      <c r="S8" s="231"/>
      <c r="T8" s="232"/>
      <c r="U8" s="226"/>
      <c r="V8" s="226">
        <f>SUM(V9:V17)</f>
        <v>75.08</v>
      </c>
      <c r="W8" s="226"/>
      <c r="X8" s="226"/>
      <c r="AG8" t="s">
        <v>101</v>
      </c>
    </row>
    <row r="9" spans="1:60" ht="22.5" outlineLevel="1" x14ac:dyDescent="0.2">
      <c r="A9" s="233">
        <v>1</v>
      </c>
      <c r="B9" s="234" t="s">
        <v>102</v>
      </c>
      <c r="C9" s="248" t="s">
        <v>103</v>
      </c>
      <c r="D9" s="235" t="s">
        <v>104</v>
      </c>
      <c r="E9" s="236">
        <v>32.5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1.0300000000000001E-3</v>
      </c>
      <c r="O9" s="238">
        <f>ROUND(E9*N9,2)</f>
        <v>0.03</v>
      </c>
      <c r="P9" s="238">
        <v>0</v>
      </c>
      <c r="Q9" s="238">
        <f>ROUND(E9*P9,2)</f>
        <v>0</v>
      </c>
      <c r="R9" s="238" t="s">
        <v>105</v>
      </c>
      <c r="S9" s="238" t="s">
        <v>106</v>
      </c>
      <c r="T9" s="239" t="s">
        <v>106</v>
      </c>
      <c r="U9" s="222">
        <v>0.33</v>
      </c>
      <c r="V9" s="222">
        <f>ROUND(E9*U9,2)</f>
        <v>10.73</v>
      </c>
      <c r="W9" s="222"/>
      <c r="X9" s="222" t="s">
        <v>107</v>
      </c>
      <c r="Y9" s="212"/>
      <c r="Z9" s="212"/>
      <c r="AA9" s="212"/>
      <c r="AB9" s="212"/>
      <c r="AC9" s="212"/>
      <c r="AD9" s="212"/>
      <c r="AE9" s="212"/>
      <c r="AF9" s="212"/>
      <c r="AG9" s="212" t="s">
        <v>108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9" t="s">
        <v>109</v>
      </c>
      <c r="D10" s="240"/>
      <c r="E10" s="240"/>
      <c r="F10" s="240"/>
      <c r="G10" s="240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110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0" t="s">
        <v>111</v>
      </c>
      <c r="D11" s="224"/>
      <c r="E11" s="225">
        <v>32.5</v>
      </c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112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51"/>
      <c r="D12" s="242"/>
      <c r="E12" s="242"/>
      <c r="F12" s="242"/>
      <c r="G12" s="24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12"/>
      <c r="Z12" s="212"/>
      <c r="AA12" s="212"/>
      <c r="AB12" s="212"/>
      <c r="AC12" s="212"/>
      <c r="AD12" s="212"/>
      <c r="AE12" s="212"/>
      <c r="AF12" s="212"/>
      <c r="AG12" s="212" t="s">
        <v>113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ht="22.5" outlineLevel="1" x14ac:dyDescent="0.2">
      <c r="A13" s="233">
        <v>2</v>
      </c>
      <c r="B13" s="234" t="s">
        <v>114</v>
      </c>
      <c r="C13" s="248" t="s">
        <v>115</v>
      </c>
      <c r="D13" s="235" t="s">
        <v>104</v>
      </c>
      <c r="E13" s="236">
        <v>32.5</v>
      </c>
      <c r="F13" s="237"/>
      <c r="G13" s="238">
        <f>ROUND(E13*F13,2)</f>
        <v>0</v>
      </c>
      <c r="H13" s="237"/>
      <c r="I13" s="238">
        <f>ROUND(E13*H13,2)</f>
        <v>0</v>
      </c>
      <c r="J13" s="237"/>
      <c r="K13" s="238">
        <f>ROUND(E13*J13,2)</f>
        <v>0</v>
      </c>
      <c r="L13" s="238">
        <v>21</v>
      </c>
      <c r="M13" s="238">
        <f>G13*(1+L13/100)</f>
        <v>0</v>
      </c>
      <c r="N13" s="238">
        <v>4.6800000000000001E-2</v>
      </c>
      <c r="O13" s="238">
        <f>ROUND(E13*N13,2)</f>
        <v>1.52</v>
      </c>
      <c r="P13" s="238">
        <v>0</v>
      </c>
      <c r="Q13" s="238">
        <f>ROUND(E13*P13,2)</f>
        <v>0</v>
      </c>
      <c r="R13" s="238" t="s">
        <v>105</v>
      </c>
      <c r="S13" s="238" t="s">
        <v>106</v>
      </c>
      <c r="T13" s="239" t="s">
        <v>106</v>
      </c>
      <c r="U13" s="222">
        <v>1.8</v>
      </c>
      <c r="V13" s="222">
        <f>ROUND(E13*U13,2)</f>
        <v>58.5</v>
      </c>
      <c r="W13" s="222"/>
      <c r="X13" s="222" t="s">
        <v>107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108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49" t="s">
        <v>116</v>
      </c>
      <c r="D14" s="240"/>
      <c r="E14" s="240"/>
      <c r="F14" s="240"/>
      <c r="G14" s="240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110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1"/>
      <c r="D15" s="242"/>
      <c r="E15" s="242"/>
      <c r="F15" s="242"/>
      <c r="G15" s="24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113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33">
        <v>3</v>
      </c>
      <c r="B16" s="234" t="s">
        <v>117</v>
      </c>
      <c r="C16" s="248" t="s">
        <v>118</v>
      </c>
      <c r="D16" s="235" t="s">
        <v>104</v>
      </c>
      <c r="E16" s="236">
        <v>32.5</v>
      </c>
      <c r="F16" s="237"/>
      <c r="G16" s="238">
        <f>ROUND(E16*F16,2)</f>
        <v>0</v>
      </c>
      <c r="H16" s="237"/>
      <c r="I16" s="238">
        <f>ROUND(E16*H16,2)</f>
        <v>0</v>
      </c>
      <c r="J16" s="237"/>
      <c r="K16" s="238">
        <f>ROUND(E16*J16,2)</f>
        <v>0</v>
      </c>
      <c r="L16" s="238">
        <v>21</v>
      </c>
      <c r="M16" s="238">
        <f>G16*(1+L16/100)</f>
        <v>0</v>
      </c>
      <c r="N16" s="238">
        <v>2.0000000000000002E-5</v>
      </c>
      <c r="O16" s="238">
        <f>ROUND(E16*N16,2)</f>
        <v>0</v>
      </c>
      <c r="P16" s="238">
        <v>0</v>
      </c>
      <c r="Q16" s="238">
        <f>ROUND(E16*P16,2)</f>
        <v>0</v>
      </c>
      <c r="R16" s="238" t="s">
        <v>105</v>
      </c>
      <c r="S16" s="238" t="s">
        <v>106</v>
      </c>
      <c r="T16" s="239" t="s">
        <v>106</v>
      </c>
      <c r="U16" s="222">
        <v>0.18</v>
      </c>
      <c r="V16" s="222">
        <f>ROUND(E16*U16,2)</f>
        <v>5.85</v>
      </c>
      <c r="W16" s="222"/>
      <c r="X16" s="222" t="s">
        <v>107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108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52"/>
      <c r="D17" s="243"/>
      <c r="E17" s="243"/>
      <c r="F17" s="243"/>
      <c r="G17" s="243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113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x14ac:dyDescent="0.2">
      <c r="A18" s="227" t="s">
        <v>100</v>
      </c>
      <c r="B18" s="228" t="s">
        <v>59</v>
      </c>
      <c r="C18" s="247" t="s">
        <v>60</v>
      </c>
      <c r="D18" s="229"/>
      <c r="E18" s="230"/>
      <c r="F18" s="231"/>
      <c r="G18" s="231">
        <f>SUMIF(AG19:AG54,"&lt;&gt;NOR",G19:G54)</f>
        <v>0</v>
      </c>
      <c r="H18" s="231"/>
      <c r="I18" s="231">
        <f>SUM(I19:I54)</f>
        <v>0</v>
      </c>
      <c r="J18" s="231"/>
      <c r="K18" s="231">
        <f>SUM(K19:K54)</f>
        <v>0</v>
      </c>
      <c r="L18" s="231"/>
      <c r="M18" s="231">
        <f>SUM(M19:M54)</f>
        <v>0</v>
      </c>
      <c r="N18" s="231"/>
      <c r="O18" s="231">
        <f>SUM(O19:O54)</f>
        <v>0.13</v>
      </c>
      <c r="P18" s="231"/>
      <c r="Q18" s="231">
        <f>SUM(Q19:Q54)</f>
        <v>0</v>
      </c>
      <c r="R18" s="231"/>
      <c r="S18" s="231"/>
      <c r="T18" s="232"/>
      <c r="U18" s="226"/>
      <c r="V18" s="226">
        <f>SUM(V19:V54)</f>
        <v>56.03</v>
      </c>
      <c r="W18" s="226"/>
      <c r="X18" s="226"/>
      <c r="AG18" t="s">
        <v>101</v>
      </c>
    </row>
    <row r="19" spans="1:60" outlineLevel="1" x14ac:dyDescent="0.2">
      <c r="A19" s="233">
        <v>4</v>
      </c>
      <c r="B19" s="234" t="s">
        <v>119</v>
      </c>
      <c r="C19" s="248" t="s">
        <v>120</v>
      </c>
      <c r="D19" s="235" t="s">
        <v>104</v>
      </c>
      <c r="E19" s="236">
        <v>30</v>
      </c>
      <c r="F19" s="237"/>
      <c r="G19" s="238">
        <f>ROUND(E19*F19,2)</f>
        <v>0</v>
      </c>
      <c r="H19" s="237"/>
      <c r="I19" s="238">
        <f>ROUND(E19*H19,2)</f>
        <v>0</v>
      </c>
      <c r="J19" s="237"/>
      <c r="K19" s="238">
        <f>ROUND(E19*J19,2)</f>
        <v>0</v>
      </c>
      <c r="L19" s="238">
        <v>21</v>
      </c>
      <c r="M19" s="238">
        <f>G19*(1+L19/100)</f>
        <v>0</v>
      </c>
      <c r="N19" s="238">
        <v>0</v>
      </c>
      <c r="O19" s="238">
        <f>ROUND(E19*N19,2)</f>
        <v>0</v>
      </c>
      <c r="P19" s="238">
        <v>0</v>
      </c>
      <c r="Q19" s="238">
        <f>ROUND(E19*P19,2)</f>
        <v>0</v>
      </c>
      <c r="R19" s="238" t="s">
        <v>121</v>
      </c>
      <c r="S19" s="238" t="s">
        <v>106</v>
      </c>
      <c r="T19" s="239" t="s">
        <v>106</v>
      </c>
      <c r="U19" s="222">
        <v>0.03</v>
      </c>
      <c r="V19" s="222">
        <f>ROUND(E19*U19,2)</f>
        <v>0.9</v>
      </c>
      <c r="W19" s="222"/>
      <c r="X19" s="222" t="s">
        <v>107</v>
      </c>
      <c r="Y19" s="212"/>
      <c r="Z19" s="212"/>
      <c r="AA19" s="212"/>
      <c r="AB19" s="212"/>
      <c r="AC19" s="212"/>
      <c r="AD19" s="212"/>
      <c r="AE19" s="212"/>
      <c r="AF19" s="212"/>
      <c r="AG19" s="212" t="s">
        <v>108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">
      <c r="A20" s="219"/>
      <c r="B20" s="220"/>
      <c r="C20" s="250" t="s">
        <v>122</v>
      </c>
      <c r="D20" s="224"/>
      <c r="E20" s="225">
        <v>30</v>
      </c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12"/>
      <c r="Z20" s="212"/>
      <c r="AA20" s="212"/>
      <c r="AB20" s="212"/>
      <c r="AC20" s="212"/>
      <c r="AD20" s="212"/>
      <c r="AE20" s="212"/>
      <c r="AF20" s="212"/>
      <c r="AG20" s="212" t="s">
        <v>112</v>
      </c>
      <c r="AH20" s="212">
        <v>0</v>
      </c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19"/>
      <c r="B21" s="220"/>
      <c r="C21" s="251"/>
      <c r="D21" s="242"/>
      <c r="E21" s="242"/>
      <c r="F21" s="242"/>
      <c r="G21" s="242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12"/>
      <c r="Z21" s="212"/>
      <c r="AA21" s="212"/>
      <c r="AB21" s="212"/>
      <c r="AC21" s="212"/>
      <c r="AD21" s="212"/>
      <c r="AE21" s="212"/>
      <c r="AF21" s="212"/>
      <c r="AG21" s="212" t="s">
        <v>113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33">
        <v>5</v>
      </c>
      <c r="B22" s="234" t="s">
        <v>123</v>
      </c>
      <c r="C22" s="248" t="s">
        <v>124</v>
      </c>
      <c r="D22" s="235" t="s">
        <v>104</v>
      </c>
      <c r="E22" s="236">
        <v>30</v>
      </c>
      <c r="F22" s="237"/>
      <c r="G22" s="238">
        <f>ROUND(E22*F22,2)</f>
        <v>0</v>
      </c>
      <c r="H22" s="237"/>
      <c r="I22" s="238">
        <f>ROUND(E22*H22,2)</f>
        <v>0</v>
      </c>
      <c r="J22" s="237"/>
      <c r="K22" s="238">
        <f>ROUND(E22*J22,2)</f>
        <v>0</v>
      </c>
      <c r="L22" s="238">
        <v>21</v>
      </c>
      <c r="M22" s="238">
        <f>G22*(1+L22/100)</f>
        <v>0</v>
      </c>
      <c r="N22" s="238">
        <v>0</v>
      </c>
      <c r="O22" s="238">
        <f>ROUND(E22*N22,2)</f>
        <v>0</v>
      </c>
      <c r="P22" s="238">
        <v>0</v>
      </c>
      <c r="Q22" s="238">
        <f>ROUND(E22*P22,2)</f>
        <v>0</v>
      </c>
      <c r="R22" s="238" t="s">
        <v>121</v>
      </c>
      <c r="S22" s="238" t="s">
        <v>106</v>
      </c>
      <c r="T22" s="239" t="s">
        <v>106</v>
      </c>
      <c r="U22" s="222">
        <v>0.02</v>
      </c>
      <c r="V22" s="222">
        <f>ROUND(E22*U22,2)</f>
        <v>0.6</v>
      </c>
      <c r="W22" s="222"/>
      <c r="X22" s="222" t="s">
        <v>107</v>
      </c>
      <c r="Y22" s="212"/>
      <c r="Z22" s="212"/>
      <c r="AA22" s="212"/>
      <c r="AB22" s="212"/>
      <c r="AC22" s="212"/>
      <c r="AD22" s="212"/>
      <c r="AE22" s="212"/>
      <c r="AF22" s="212"/>
      <c r="AG22" s="212" t="s">
        <v>108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2"/>
      <c r="D23" s="243"/>
      <c r="E23" s="243"/>
      <c r="F23" s="243"/>
      <c r="G23" s="243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113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33">
        <v>6</v>
      </c>
      <c r="B24" s="234" t="s">
        <v>125</v>
      </c>
      <c r="C24" s="248" t="s">
        <v>126</v>
      </c>
      <c r="D24" s="235" t="s">
        <v>127</v>
      </c>
      <c r="E24" s="236">
        <v>5</v>
      </c>
      <c r="F24" s="237"/>
      <c r="G24" s="238">
        <f>ROUND(E24*F24,2)</f>
        <v>0</v>
      </c>
      <c r="H24" s="237"/>
      <c r="I24" s="238">
        <f>ROUND(E24*H24,2)</f>
        <v>0</v>
      </c>
      <c r="J24" s="237"/>
      <c r="K24" s="238">
        <f>ROUND(E24*J24,2)</f>
        <v>0</v>
      </c>
      <c r="L24" s="238">
        <v>21</v>
      </c>
      <c r="M24" s="238">
        <f>G24*(1+L24/100)</f>
        <v>0</v>
      </c>
      <c r="N24" s="238">
        <v>2.3720000000000001E-2</v>
      </c>
      <c r="O24" s="238">
        <f>ROUND(E24*N24,2)</f>
        <v>0.12</v>
      </c>
      <c r="P24" s="238">
        <v>0</v>
      </c>
      <c r="Q24" s="238">
        <f>ROUND(E24*P24,2)</f>
        <v>0</v>
      </c>
      <c r="R24" s="238" t="s">
        <v>121</v>
      </c>
      <c r="S24" s="238" t="s">
        <v>106</v>
      </c>
      <c r="T24" s="239" t="s">
        <v>106</v>
      </c>
      <c r="U24" s="222">
        <v>0.23899999999999999</v>
      </c>
      <c r="V24" s="222">
        <f>ROUND(E24*U24,2)</f>
        <v>1.2</v>
      </c>
      <c r="W24" s="222"/>
      <c r="X24" s="222" t="s">
        <v>107</v>
      </c>
      <c r="Y24" s="212"/>
      <c r="Z24" s="212"/>
      <c r="AA24" s="212"/>
      <c r="AB24" s="212"/>
      <c r="AC24" s="212"/>
      <c r="AD24" s="212"/>
      <c r="AE24" s="212"/>
      <c r="AF24" s="212"/>
      <c r="AG24" s="212" t="s">
        <v>108</v>
      </c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52"/>
      <c r="D25" s="243"/>
      <c r="E25" s="243"/>
      <c r="F25" s="243"/>
      <c r="G25" s="243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113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33">
        <v>7</v>
      </c>
      <c r="B26" s="234" t="s">
        <v>128</v>
      </c>
      <c r="C26" s="248" t="s">
        <v>129</v>
      </c>
      <c r="D26" s="235" t="s">
        <v>127</v>
      </c>
      <c r="E26" s="236">
        <v>5</v>
      </c>
      <c r="F26" s="237"/>
      <c r="G26" s="238">
        <f>ROUND(E26*F26,2)</f>
        <v>0</v>
      </c>
      <c r="H26" s="237"/>
      <c r="I26" s="238">
        <f>ROUND(E26*H26,2)</f>
        <v>0</v>
      </c>
      <c r="J26" s="237"/>
      <c r="K26" s="238">
        <f>ROUND(E26*J26,2)</f>
        <v>0</v>
      </c>
      <c r="L26" s="238">
        <v>21</v>
      </c>
      <c r="M26" s="238">
        <f>G26*(1+L26/100)</f>
        <v>0</v>
      </c>
      <c r="N26" s="238">
        <v>0</v>
      </c>
      <c r="O26" s="238">
        <f>ROUND(E26*N26,2)</f>
        <v>0</v>
      </c>
      <c r="P26" s="238">
        <v>0</v>
      </c>
      <c r="Q26" s="238">
        <f>ROUND(E26*P26,2)</f>
        <v>0</v>
      </c>
      <c r="R26" s="238" t="s">
        <v>121</v>
      </c>
      <c r="S26" s="238" t="s">
        <v>106</v>
      </c>
      <c r="T26" s="239" t="s">
        <v>106</v>
      </c>
      <c r="U26" s="222">
        <v>0.154</v>
      </c>
      <c r="V26" s="222">
        <f>ROUND(E26*U26,2)</f>
        <v>0.77</v>
      </c>
      <c r="W26" s="222"/>
      <c r="X26" s="222" t="s">
        <v>107</v>
      </c>
      <c r="Y26" s="212"/>
      <c r="Z26" s="212"/>
      <c r="AA26" s="212"/>
      <c r="AB26" s="212"/>
      <c r="AC26" s="212"/>
      <c r="AD26" s="212"/>
      <c r="AE26" s="212"/>
      <c r="AF26" s="212"/>
      <c r="AG26" s="212" t="s">
        <v>108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49" t="s">
        <v>130</v>
      </c>
      <c r="D27" s="240"/>
      <c r="E27" s="240"/>
      <c r="F27" s="240"/>
      <c r="G27" s="240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12"/>
      <c r="Z27" s="212"/>
      <c r="AA27" s="212"/>
      <c r="AB27" s="212"/>
      <c r="AC27" s="212"/>
      <c r="AD27" s="212"/>
      <c r="AE27" s="212"/>
      <c r="AF27" s="212"/>
      <c r="AG27" s="212" t="s">
        <v>110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51"/>
      <c r="D28" s="242"/>
      <c r="E28" s="242"/>
      <c r="F28" s="242"/>
      <c r="G28" s="24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113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ht="22.5" outlineLevel="1" x14ac:dyDescent="0.2">
      <c r="A29" s="233">
        <v>8</v>
      </c>
      <c r="B29" s="234" t="s">
        <v>131</v>
      </c>
      <c r="C29" s="248" t="s">
        <v>132</v>
      </c>
      <c r="D29" s="235" t="s">
        <v>104</v>
      </c>
      <c r="E29" s="236">
        <v>19.5</v>
      </c>
      <c r="F29" s="237"/>
      <c r="G29" s="238">
        <f>ROUND(E29*F29,2)</f>
        <v>0</v>
      </c>
      <c r="H29" s="237"/>
      <c r="I29" s="238">
        <f>ROUND(E29*H29,2)</f>
        <v>0</v>
      </c>
      <c r="J29" s="237"/>
      <c r="K29" s="238">
        <f>ROUND(E29*J29,2)</f>
        <v>0</v>
      </c>
      <c r="L29" s="238">
        <v>21</v>
      </c>
      <c r="M29" s="238">
        <f>G29*(1+L29/100)</f>
        <v>0</v>
      </c>
      <c r="N29" s="238">
        <v>5.9999999999999995E-4</v>
      </c>
      <c r="O29" s="238">
        <f>ROUND(E29*N29,2)</f>
        <v>0.01</v>
      </c>
      <c r="P29" s="238">
        <v>0</v>
      </c>
      <c r="Q29" s="238">
        <f>ROUND(E29*P29,2)</f>
        <v>0</v>
      </c>
      <c r="R29" s="238" t="s">
        <v>121</v>
      </c>
      <c r="S29" s="238" t="s">
        <v>106</v>
      </c>
      <c r="T29" s="239" t="s">
        <v>106</v>
      </c>
      <c r="U29" s="222">
        <v>0.04</v>
      </c>
      <c r="V29" s="222">
        <f>ROUND(E29*U29,2)</f>
        <v>0.78</v>
      </c>
      <c r="W29" s="222"/>
      <c r="X29" s="222" t="s">
        <v>107</v>
      </c>
      <c r="Y29" s="212"/>
      <c r="Z29" s="212"/>
      <c r="AA29" s="212"/>
      <c r="AB29" s="212"/>
      <c r="AC29" s="212"/>
      <c r="AD29" s="212"/>
      <c r="AE29" s="212"/>
      <c r="AF29" s="212"/>
      <c r="AG29" s="212" t="s">
        <v>108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50" t="s">
        <v>133</v>
      </c>
      <c r="D30" s="224"/>
      <c r="E30" s="225">
        <v>19.5</v>
      </c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12"/>
      <c r="Z30" s="212"/>
      <c r="AA30" s="212"/>
      <c r="AB30" s="212"/>
      <c r="AC30" s="212"/>
      <c r="AD30" s="212"/>
      <c r="AE30" s="212"/>
      <c r="AF30" s="212"/>
      <c r="AG30" s="212" t="s">
        <v>112</v>
      </c>
      <c r="AH30" s="212">
        <v>0</v>
      </c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51"/>
      <c r="D31" s="242"/>
      <c r="E31" s="242"/>
      <c r="F31" s="242"/>
      <c r="G31" s="24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12"/>
      <c r="Z31" s="212"/>
      <c r="AA31" s="212"/>
      <c r="AB31" s="212"/>
      <c r="AC31" s="212"/>
      <c r="AD31" s="212"/>
      <c r="AE31" s="212"/>
      <c r="AF31" s="212"/>
      <c r="AG31" s="212" t="s">
        <v>113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33">
        <v>9</v>
      </c>
      <c r="B32" s="234" t="s">
        <v>134</v>
      </c>
      <c r="C32" s="248" t="s">
        <v>135</v>
      </c>
      <c r="D32" s="235" t="s">
        <v>136</v>
      </c>
      <c r="E32" s="236">
        <v>3</v>
      </c>
      <c r="F32" s="237"/>
      <c r="G32" s="238">
        <f>ROUND(E32*F32,2)</f>
        <v>0</v>
      </c>
      <c r="H32" s="237"/>
      <c r="I32" s="238">
        <f>ROUND(E32*H32,2)</f>
        <v>0</v>
      </c>
      <c r="J32" s="237"/>
      <c r="K32" s="238">
        <f>ROUND(E32*J32,2)</f>
        <v>0</v>
      </c>
      <c r="L32" s="238">
        <v>21</v>
      </c>
      <c r="M32" s="238">
        <f>G32*(1+L32/100)</f>
        <v>0</v>
      </c>
      <c r="N32" s="238">
        <v>5.9999999999999995E-4</v>
      </c>
      <c r="O32" s="238">
        <f>ROUND(E32*N32,2)</f>
        <v>0</v>
      </c>
      <c r="P32" s="238">
        <v>0</v>
      </c>
      <c r="Q32" s="238">
        <f>ROUND(E32*P32,2)</f>
        <v>0</v>
      </c>
      <c r="R32" s="238" t="s">
        <v>121</v>
      </c>
      <c r="S32" s="238" t="s">
        <v>106</v>
      </c>
      <c r="T32" s="239" t="s">
        <v>106</v>
      </c>
      <c r="U32" s="222">
        <v>4</v>
      </c>
      <c r="V32" s="222">
        <f>ROUND(E32*U32,2)</f>
        <v>12</v>
      </c>
      <c r="W32" s="222"/>
      <c r="X32" s="222" t="s">
        <v>107</v>
      </c>
      <c r="Y32" s="212"/>
      <c r="Z32" s="212"/>
      <c r="AA32" s="212"/>
      <c r="AB32" s="212"/>
      <c r="AC32" s="212"/>
      <c r="AD32" s="212"/>
      <c r="AE32" s="212"/>
      <c r="AF32" s="212"/>
      <c r="AG32" s="212" t="s">
        <v>108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49" t="s">
        <v>137</v>
      </c>
      <c r="D33" s="240"/>
      <c r="E33" s="240"/>
      <c r="F33" s="240"/>
      <c r="G33" s="240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110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51"/>
      <c r="D34" s="242"/>
      <c r="E34" s="242"/>
      <c r="F34" s="242"/>
      <c r="G34" s="24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113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ht="22.5" outlineLevel="1" x14ac:dyDescent="0.2">
      <c r="A35" s="233">
        <v>10</v>
      </c>
      <c r="B35" s="234" t="s">
        <v>138</v>
      </c>
      <c r="C35" s="248" t="s">
        <v>139</v>
      </c>
      <c r="D35" s="235" t="s">
        <v>127</v>
      </c>
      <c r="E35" s="236">
        <v>13</v>
      </c>
      <c r="F35" s="237"/>
      <c r="G35" s="238">
        <f>ROUND(E35*F35,2)</f>
        <v>0</v>
      </c>
      <c r="H35" s="237"/>
      <c r="I35" s="238">
        <f>ROUND(E35*H35,2)</f>
        <v>0</v>
      </c>
      <c r="J35" s="237"/>
      <c r="K35" s="238">
        <f>ROUND(E35*J35,2)</f>
        <v>0</v>
      </c>
      <c r="L35" s="238">
        <v>21</v>
      </c>
      <c r="M35" s="238">
        <f>G35*(1+L35/100)</f>
        <v>0</v>
      </c>
      <c r="N35" s="238">
        <v>0</v>
      </c>
      <c r="O35" s="238">
        <f>ROUND(E35*N35,2)</f>
        <v>0</v>
      </c>
      <c r="P35" s="238">
        <v>0</v>
      </c>
      <c r="Q35" s="238">
        <f>ROUND(E35*P35,2)</f>
        <v>0</v>
      </c>
      <c r="R35" s="238" t="s">
        <v>121</v>
      </c>
      <c r="S35" s="238" t="s">
        <v>106</v>
      </c>
      <c r="T35" s="239" t="s">
        <v>106</v>
      </c>
      <c r="U35" s="222">
        <v>1.99</v>
      </c>
      <c r="V35" s="222">
        <f>ROUND(E35*U35,2)</f>
        <v>25.87</v>
      </c>
      <c r="W35" s="222"/>
      <c r="X35" s="222" t="s">
        <v>107</v>
      </c>
      <c r="Y35" s="212"/>
      <c r="Z35" s="212"/>
      <c r="AA35" s="212"/>
      <c r="AB35" s="212"/>
      <c r="AC35" s="212"/>
      <c r="AD35" s="212"/>
      <c r="AE35" s="212"/>
      <c r="AF35" s="212"/>
      <c r="AG35" s="212" t="s">
        <v>108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ht="22.5" outlineLevel="1" x14ac:dyDescent="0.2">
      <c r="A36" s="219"/>
      <c r="B36" s="220"/>
      <c r="C36" s="249" t="s">
        <v>140</v>
      </c>
      <c r="D36" s="240"/>
      <c r="E36" s="240"/>
      <c r="F36" s="240"/>
      <c r="G36" s="240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12"/>
      <c r="Z36" s="212"/>
      <c r="AA36" s="212"/>
      <c r="AB36" s="212"/>
      <c r="AC36" s="212"/>
      <c r="AD36" s="212"/>
      <c r="AE36" s="212"/>
      <c r="AF36" s="212"/>
      <c r="AG36" s="212" t="s">
        <v>110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44" t="str">
        <f>C36</f>
        <v>horolezeckým způsobem pro montážní a údržbové práce na střechách, věžích, pro budování nástaveb na panelové domy, při stavbách a opravách komínů a říms, montáží podbití, instalaci reklam</v>
      </c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1"/>
      <c r="D37" s="242"/>
      <c r="E37" s="242"/>
      <c r="F37" s="242"/>
      <c r="G37" s="24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113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33">
        <v>11</v>
      </c>
      <c r="B38" s="234" t="s">
        <v>141</v>
      </c>
      <c r="C38" s="248" t="s">
        <v>142</v>
      </c>
      <c r="D38" s="235" t="s">
        <v>127</v>
      </c>
      <c r="E38" s="236">
        <v>130</v>
      </c>
      <c r="F38" s="237"/>
      <c r="G38" s="238">
        <f>ROUND(E38*F38,2)</f>
        <v>0</v>
      </c>
      <c r="H38" s="237"/>
      <c r="I38" s="238">
        <f>ROUND(E38*H38,2)</f>
        <v>0</v>
      </c>
      <c r="J38" s="237"/>
      <c r="K38" s="238">
        <f>ROUND(E38*J38,2)</f>
        <v>0</v>
      </c>
      <c r="L38" s="238">
        <v>21</v>
      </c>
      <c r="M38" s="238">
        <f>G38*(1+L38/100)</f>
        <v>0</v>
      </c>
      <c r="N38" s="238">
        <v>0</v>
      </c>
      <c r="O38" s="238">
        <f>ROUND(E38*N38,2)</f>
        <v>0</v>
      </c>
      <c r="P38" s="238">
        <v>0</v>
      </c>
      <c r="Q38" s="238">
        <f>ROUND(E38*P38,2)</f>
        <v>0</v>
      </c>
      <c r="R38" s="238" t="s">
        <v>121</v>
      </c>
      <c r="S38" s="238" t="s">
        <v>106</v>
      </c>
      <c r="T38" s="239" t="s">
        <v>106</v>
      </c>
      <c r="U38" s="222">
        <v>0</v>
      </c>
      <c r="V38" s="222">
        <f>ROUND(E38*U38,2)</f>
        <v>0</v>
      </c>
      <c r="W38" s="222"/>
      <c r="X38" s="222" t="s">
        <v>107</v>
      </c>
      <c r="Y38" s="212"/>
      <c r="Z38" s="212"/>
      <c r="AA38" s="212"/>
      <c r="AB38" s="212"/>
      <c r="AC38" s="212"/>
      <c r="AD38" s="212"/>
      <c r="AE38" s="212"/>
      <c r="AF38" s="212"/>
      <c r="AG38" s="212" t="s">
        <v>108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ht="22.5" outlineLevel="1" x14ac:dyDescent="0.2">
      <c r="A39" s="219"/>
      <c r="B39" s="220"/>
      <c r="C39" s="249" t="s">
        <v>140</v>
      </c>
      <c r="D39" s="240"/>
      <c r="E39" s="240"/>
      <c r="F39" s="240"/>
      <c r="G39" s="240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12"/>
      <c r="Z39" s="212"/>
      <c r="AA39" s="212"/>
      <c r="AB39" s="212"/>
      <c r="AC39" s="212"/>
      <c r="AD39" s="212"/>
      <c r="AE39" s="212"/>
      <c r="AF39" s="212"/>
      <c r="AG39" s="212" t="s">
        <v>110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44" t="str">
        <f>C39</f>
        <v>horolezeckým způsobem pro montážní a údržbové práce na střechách, věžích, pro budování nástaveb na panelové domy, při stavbách a opravách komínů a říms, montáží podbití, instalaci reklam</v>
      </c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50" t="s">
        <v>143</v>
      </c>
      <c r="D40" s="224"/>
      <c r="E40" s="225">
        <v>130</v>
      </c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112</v>
      </c>
      <c r="AH40" s="212">
        <v>0</v>
      </c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1"/>
      <c r="D41" s="242"/>
      <c r="E41" s="242"/>
      <c r="F41" s="242"/>
      <c r="G41" s="24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113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ht="22.5" outlineLevel="1" x14ac:dyDescent="0.2">
      <c r="A42" s="233">
        <v>12</v>
      </c>
      <c r="B42" s="234" t="s">
        <v>144</v>
      </c>
      <c r="C42" s="248" t="s">
        <v>145</v>
      </c>
      <c r="D42" s="235" t="s">
        <v>146</v>
      </c>
      <c r="E42" s="236">
        <v>15</v>
      </c>
      <c r="F42" s="237"/>
      <c r="G42" s="238">
        <f>ROUND(E42*F42,2)</f>
        <v>0</v>
      </c>
      <c r="H42" s="237"/>
      <c r="I42" s="238">
        <f>ROUND(E42*H42,2)</f>
        <v>0</v>
      </c>
      <c r="J42" s="237"/>
      <c r="K42" s="238">
        <f>ROUND(E42*J42,2)</f>
        <v>0</v>
      </c>
      <c r="L42" s="238">
        <v>21</v>
      </c>
      <c r="M42" s="238">
        <f>G42*(1+L42/100)</f>
        <v>0</v>
      </c>
      <c r="N42" s="238">
        <v>0</v>
      </c>
      <c r="O42" s="238">
        <f>ROUND(E42*N42,2)</f>
        <v>0</v>
      </c>
      <c r="P42" s="238">
        <v>0</v>
      </c>
      <c r="Q42" s="238">
        <f>ROUND(E42*P42,2)</f>
        <v>0</v>
      </c>
      <c r="R42" s="238" t="s">
        <v>121</v>
      </c>
      <c r="S42" s="238" t="s">
        <v>106</v>
      </c>
      <c r="T42" s="239" t="s">
        <v>106</v>
      </c>
      <c r="U42" s="222">
        <v>0</v>
      </c>
      <c r="V42" s="222">
        <f>ROUND(E42*U42,2)</f>
        <v>0</v>
      </c>
      <c r="W42" s="222"/>
      <c r="X42" s="222" t="s">
        <v>107</v>
      </c>
      <c r="Y42" s="212"/>
      <c r="Z42" s="212"/>
      <c r="AA42" s="212"/>
      <c r="AB42" s="212"/>
      <c r="AC42" s="212"/>
      <c r="AD42" s="212"/>
      <c r="AE42" s="212"/>
      <c r="AF42" s="212"/>
      <c r="AG42" s="212" t="s">
        <v>108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ht="22.5" outlineLevel="1" x14ac:dyDescent="0.2">
      <c r="A43" s="219"/>
      <c r="B43" s="220"/>
      <c r="C43" s="249" t="s">
        <v>140</v>
      </c>
      <c r="D43" s="240"/>
      <c r="E43" s="240"/>
      <c r="F43" s="240"/>
      <c r="G43" s="240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12"/>
      <c r="Z43" s="212"/>
      <c r="AA43" s="212"/>
      <c r="AB43" s="212"/>
      <c r="AC43" s="212"/>
      <c r="AD43" s="212"/>
      <c r="AE43" s="212"/>
      <c r="AF43" s="212"/>
      <c r="AG43" s="212" t="s">
        <v>110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44" t="str">
        <f>C43</f>
        <v>horolezeckým způsobem pro montážní a údržbové práce na střechách, věžích, pro budování nástaveb na panelové domy, při stavbách a opravách komínů a říms, montáží podbití, instalaci reklam</v>
      </c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51"/>
      <c r="D44" s="242"/>
      <c r="E44" s="242"/>
      <c r="F44" s="242"/>
      <c r="G44" s="24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113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33">
        <v>13</v>
      </c>
      <c r="B45" s="234" t="s">
        <v>147</v>
      </c>
      <c r="C45" s="248" t="s">
        <v>148</v>
      </c>
      <c r="D45" s="235" t="s">
        <v>127</v>
      </c>
      <c r="E45" s="236">
        <v>13</v>
      </c>
      <c r="F45" s="237"/>
      <c r="G45" s="238">
        <f>ROUND(E45*F45,2)</f>
        <v>0</v>
      </c>
      <c r="H45" s="237"/>
      <c r="I45" s="238">
        <f>ROUND(E45*H45,2)</f>
        <v>0</v>
      </c>
      <c r="J45" s="237"/>
      <c r="K45" s="238">
        <f>ROUND(E45*J45,2)</f>
        <v>0</v>
      </c>
      <c r="L45" s="238">
        <v>21</v>
      </c>
      <c r="M45" s="238">
        <f>G45*(1+L45/100)</f>
        <v>0</v>
      </c>
      <c r="N45" s="238">
        <v>0</v>
      </c>
      <c r="O45" s="238">
        <f>ROUND(E45*N45,2)</f>
        <v>0</v>
      </c>
      <c r="P45" s="238">
        <v>0</v>
      </c>
      <c r="Q45" s="238">
        <f>ROUND(E45*P45,2)</f>
        <v>0</v>
      </c>
      <c r="R45" s="238" t="s">
        <v>121</v>
      </c>
      <c r="S45" s="238" t="s">
        <v>106</v>
      </c>
      <c r="T45" s="239" t="s">
        <v>106</v>
      </c>
      <c r="U45" s="222">
        <v>1.07</v>
      </c>
      <c r="V45" s="222">
        <f>ROUND(E45*U45,2)</f>
        <v>13.91</v>
      </c>
      <c r="W45" s="222"/>
      <c r="X45" s="222" t="s">
        <v>107</v>
      </c>
      <c r="Y45" s="212"/>
      <c r="Z45" s="212"/>
      <c r="AA45" s="212"/>
      <c r="AB45" s="212"/>
      <c r="AC45" s="212"/>
      <c r="AD45" s="212"/>
      <c r="AE45" s="212"/>
      <c r="AF45" s="212"/>
      <c r="AG45" s="212" t="s">
        <v>108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49" t="s">
        <v>149</v>
      </c>
      <c r="D46" s="240"/>
      <c r="E46" s="240"/>
      <c r="F46" s="240"/>
      <c r="G46" s="240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110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51"/>
      <c r="D47" s="242"/>
      <c r="E47" s="242"/>
      <c r="F47" s="242"/>
      <c r="G47" s="24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12"/>
      <c r="Z47" s="212"/>
      <c r="AA47" s="212"/>
      <c r="AB47" s="212"/>
      <c r="AC47" s="212"/>
      <c r="AD47" s="212"/>
      <c r="AE47" s="212"/>
      <c r="AF47" s="212"/>
      <c r="AG47" s="212" t="s">
        <v>113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33">
        <v>14</v>
      </c>
      <c r="B48" s="234" t="s">
        <v>150</v>
      </c>
      <c r="C48" s="248" t="s">
        <v>151</v>
      </c>
      <c r="D48" s="235" t="s">
        <v>152</v>
      </c>
      <c r="E48" s="236">
        <v>1</v>
      </c>
      <c r="F48" s="237"/>
      <c r="G48" s="238">
        <f>ROUND(E48*F48,2)</f>
        <v>0</v>
      </c>
      <c r="H48" s="237"/>
      <c r="I48" s="238">
        <f>ROUND(E48*H48,2)</f>
        <v>0</v>
      </c>
      <c r="J48" s="237"/>
      <c r="K48" s="238">
        <f>ROUND(E48*J48,2)</f>
        <v>0</v>
      </c>
      <c r="L48" s="238">
        <v>21</v>
      </c>
      <c r="M48" s="238">
        <f>G48*(1+L48/100)</f>
        <v>0</v>
      </c>
      <c r="N48" s="238">
        <v>0</v>
      </c>
      <c r="O48" s="238">
        <f>ROUND(E48*N48,2)</f>
        <v>0</v>
      </c>
      <c r="P48" s="238">
        <v>0</v>
      </c>
      <c r="Q48" s="238">
        <f>ROUND(E48*P48,2)</f>
        <v>0</v>
      </c>
      <c r="R48" s="238"/>
      <c r="S48" s="238" t="s">
        <v>153</v>
      </c>
      <c r="T48" s="239" t="s">
        <v>154</v>
      </c>
      <c r="U48" s="222">
        <v>0</v>
      </c>
      <c r="V48" s="222">
        <f>ROUND(E48*U48,2)</f>
        <v>0</v>
      </c>
      <c r="W48" s="222"/>
      <c r="X48" s="222" t="s">
        <v>107</v>
      </c>
      <c r="Y48" s="212"/>
      <c r="Z48" s="212"/>
      <c r="AA48" s="212"/>
      <c r="AB48" s="212"/>
      <c r="AC48" s="212"/>
      <c r="AD48" s="212"/>
      <c r="AE48" s="212"/>
      <c r="AF48" s="212"/>
      <c r="AG48" s="212" t="s">
        <v>108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0" t="s">
        <v>155</v>
      </c>
      <c r="D49" s="224"/>
      <c r="E49" s="225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112</v>
      </c>
      <c r="AH49" s="212">
        <v>0</v>
      </c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19"/>
      <c r="B50" s="220"/>
      <c r="C50" s="250" t="s">
        <v>156</v>
      </c>
      <c r="D50" s="224"/>
      <c r="E50" s="225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12"/>
      <c r="Z50" s="212"/>
      <c r="AA50" s="212"/>
      <c r="AB50" s="212"/>
      <c r="AC50" s="212"/>
      <c r="AD50" s="212"/>
      <c r="AE50" s="212"/>
      <c r="AF50" s="212"/>
      <c r="AG50" s="212" t="s">
        <v>112</v>
      </c>
      <c r="AH50" s="212">
        <v>0</v>
      </c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50" t="s">
        <v>157</v>
      </c>
      <c r="D51" s="224"/>
      <c r="E51" s="225"/>
      <c r="F51" s="222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12"/>
      <c r="Z51" s="212"/>
      <c r="AA51" s="212"/>
      <c r="AB51" s="212"/>
      <c r="AC51" s="212"/>
      <c r="AD51" s="212"/>
      <c r="AE51" s="212"/>
      <c r="AF51" s="212"/>
      <c r="AG51" s="212" t="s">
        <v>112</v>
      </c>
      <c r="AH51" s="212">
        <v>0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0" t="s">
        <v>158</v>
      </c>
      <c r="D52" s="224"/>
      <c r="E52" s="225"/>
      <c r="F52" s="222"/>
      <c r="G52" s="222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112</v>
      </c>
      <c r="AH52" s="212">
        <v>0</v>
      </c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50" t="s">
        <v>159</v>
      </c>
      <c r="D53" s="224"/>
      <c r="E53" s="225">
        <v>1</v>
      </c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12"/>
      <c r="Z53" s="212"/>
      <c r="AA53" s="212"/>
      <c r="AB53" s="212"/>
      <c r="AC53" s="212"/>
      <c r="AD53" s="212"/>
      <c r="AE53" s="212"/>
      <c r="AF53" s="212"/>
      <c r="AG53" s="212" t="s">
        <v>112</v>
      </c>
      <c r="AH53" s="212">
        <v>0</v>
      </c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19"/>
      <c r="B54" s="220"/>
      <c r="C54" s="251"/>
      <c r="D54" s="242"/>
      <c r="E54" s="242"/>
      <c r="F54" s="242"/>
      <c r="G54" s="24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12"/>
      <c r="Z54" s="212"/>
      <c r="AA54" s="212"/>
      <c r="AB54" s="212"/>
      <c r="AC54" s="212"/>
      <c r="AD54" s="212"/>
      <c r="AE54" s="212"/>
      <c r="AF54" s="212"/>
      <c r="AG54" s="212" t="s">
        <v>113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x14ac:dyDescent="0.2">
      <c r="A55" s="227" t="s">
        <v>100</v>
      </c>
      <c r="B55" s="228" t="s">
        <v>61</v>
      </c>
      <c r="C55" s="247" t="s">
        <v>62</v>
      </c>
      <c r="D55" s="229"/>
      <c r="E55" s="230"/>
      <c r="F55" s="231"/>
      <c r="G55" s="231">
        <f>SUMIF(AG56:AG58,"&lt;&gt;NOR",G56:G58)</f>
        <v>0</v>
      </c>
      <c r="H55" s="231"/>
      <c r="I55" s="231">
        <f>SUM(I56:I58)</f>
        <v>0</v>
      </c>
      <c r="J55" s="231"/>
      <c r="K55" s="231">
        <f>SUM(K56:K58)</f>
        <v>0</v>
      </c>
      <c r="L55" s="231"/>
      <c r="M55" s="231">
        <f>SUM(M56:M58)</f>
        <v>0</v>
      </c>
      <c r="N55" s="231"/>
      <c r="O55" s="231">
        <f>SUM(O56:O58)</f>
        <v>0</v>
      </c>
      <c r="P55" s="231"/>
      <c r="Q55" s="231">
        <f>SUM(Q56:Q58)</f>
        <v>0</v>
      </c>
      <c r="R55" s="231"/>
      <c r="S55" s="231"/>
      <c r="T55" s="232"/>
      <c r="U55" s="226"/>
      <c r="V55" s="226">
        <f>SUM(V56:V58)</f>
        <v>8.4</v>
      </c>
      <c r="W55" s="226"/>
      <c r="X55" s="226"/>
      <c r="AG55" t="s">
        <v>101</v>
      </c>
    </row>
    <row r="56" spans="1:60" ht="33.75" outlineLevel="1" x14ac:dyDescent="0.2">
      <c r="A56" s="233">
        <v>15</v>
      </c>
      <c r="B56" s="234" t="s">
        <v>160</v>
      </c>
      <c r="C56" s="248" t="s">
        <v>161</v>
      </c>
      <c r="D56" s="235" t="s">
        <v>104</v>
      </c>
      <c r="E56" s="236">
        <v>60</v>
      </c>
      <c r="F56" s="237"/>
      <c r="G56" s="238">
        <f>ROUND(E56*F56,2)</f>
        <v>0</v>
      </c>
      <c r="H56" s="237"/>
      <c r="I56" s="238">
        <f>ROUND(E56*H56,2)</f>
        <v>0</v>
      </c>
      <c r="J56" s="237"/>
      <c r="K56" s="238">
        <f>ROUND(E56*J56,2)</f>
        <v>0</v>
      </c>
      <c r="L56" s="238">
        <v>21</v>
      </c>
      <c r="M56" s="238">
        <f>G56*(1+L56/100)</f>
        <v>0</v>
      </c>
      <c r="N56" s="238">
        <v>0</v>
      </c>
      <c r="O56" s="238">
        <f>ROUND(E56*N56,2)</f>
        <v>0</v>
      </c>
      <c r="P56" s="238">
        <v>0</v>
      </c>
      <c r="Q56" s="238">
        <f>ROUND(E56*P56,2)</f>
        <v>0</v>
      </c>
      <c r="R56" s="238" t="s">
        <v>105</v>
      </c>
      <c r="S56" s="238" t="s">
        <v>106</v>
      </c>
      <c r="T56" s="239" t="s">
        <v>106</v>
      </c>
      <c r="U56" s="222">
        <v>0.14000000000000001</v>
      </c>
      <c r="V56" s="222">
        <f>ROUND(E56*U56,2)</f>
        <v>8.4</v>
      </c>
      <c r="W56" s="222"/>
      <c r="X56" s="222" t="s">
        <v>107</v>
      </c>
      <c r="Y56" s="212"/>
      <c r="Z56" s="212"/>
      <c r="AA56" s="212"/>
      <c r="AB56" s="212"/>
      <c r="AC56" s="212"/>
      <c r="AD56" s="212"/>
      <c r="AE56" s="212"/>
      <c r="AF56" s="212"/>
      <c r="AG56" s="212" t="s">
        <v>108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50" t="s">
        <v>162</v>
      </c>
      <c r="D57" s="224"/>
      <c r="E57" s="225">
        <v>60</v>
      </c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12"/>
      <c r="Z57" s="212"/>
      <c r="AA57" s="212"/>
      <c r="AB57" s="212"/>
      <c r="AC57" s="212"/>
      <c r="AD57" s="212"/>
      <c r="AE57" s="212"/>
      <c r="AF57" s="212"/>
      <c r="AG57" s="212" t="s">
        <v>112</v>
      </c>
      <c r="AH57" s="212">
        <v>0</v>
      </c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51"/>
      <c r="D58" s="242"/>
      <c r="E58" s="242"/>
      <c r="F58" s="242"/>
      <c r="G58" s="24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113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x14ac:dyDescent="0.2">
      <c r="A59" s="227" t="s">
        <v>100</v>
      </c>
      <c r="B59" s="228" t="s">
        <v>63</v>
      </c>
      <c r="C59" s="247" t="s">
        <v>64</v>
      </c>
      <c r="D59" s="229"/>
      <c r="E59" s="230"/>
      <c r="F59" s="231"/>
      <c r="G59" s="231">
        <f>SUMIF(AG60:AG61,"&lt;&gt;NOR",G60:G61)</f>
        <v>0</v>
      </c>
      <c r="H59" s="231"/>
      <c r="I59" s="231">
        <f>SUM(I60:I61)</f>
        <v>0</v>
      </c>
      <c r="J59" s="231"/>
      <c r="K59" s="231">
        <f>SUM(K60:K61)</f>
        <v>0</v>
      </c>
      <c r="L59" s="231"/>
      <c r="M59" s="231">
        <f>SUM(M60:M61)</f>
        <v>0</v>
      </c>
      <c r="N59" s="231"/>
      <c r="O59" s="231">
        <f>SUM(O60:O61)</f>
        <v>0</v>
      </c>
      <c r="P59" s="231"/>
      <c r="Q59" s="231">
        <f>SUM(Q60:Q61)</f>
        <v>2.99</v>
      </c>
      <c r="R59" s="231"/>
      <c r="S59" s="231"/>
      <c r="T59" s="232"/>
      <c r="U59" s="226"/>
      <c r="V59" s="226">
        <f>SUM(V60:V61)</f>
        <v>8.4499999999999993</v>
      </c>
      <c r="W59" s="226"/>
      <c r="X59" s="226"/>
      <c r="AG59" t="s">
        <v>101</v>
      </c>
    </row>
    <row r="60" spans="1:60" ht="33.75" outlineLevel="1" x14ac:dyDescent="0.2">
      <c r="A60" s="233">
        <v>16</v>
      </c>
      <c r="B60" s="234" t="s">
        <v>163</v>
      </c>
      <c r="C60" s="248" t="s">
        <v>164</v>
      </c>
      <c r="D60" s="235" t="s">
        <v>104</v>
      </c>
      <c r="E60" s="236">
        <v>32.5</v>
      </c>
      <c r="F60" s="237"/>
      <c r="G60" s="238">
        <f>ROUND(E60*F60,2)</f>
        <v>0</v>
      </c>
      <c r="H60" s="237"/>
      <c r="I60" s="238">
        <f>ROUND(E60*H60,2)</f>
        <v>0</v>
      </c>
      <c r="J60" s="237"/>
      <c r="K60" s="238">
        <f>ROUND(E60*J60,2)</f>
        <v>0</v>
      </c>
      <c r="L60" s="238">
        <v>21</v>
      </c>
      <c r="M60" s="238">
        <f>G60*(1+L60/100)</f>
        <v>0</v>
      </c>
      <c r="N60" s="238">
        <v>0</v>
      </c>
      <c r="O60" s="238">
        <f>ROUND(E60*N60,2)</f>
        <v>0</v>
      </c>
      <c r="P60" s="238">
        <v>9.1999999999999998E-2</v>
      </c>
      <c r="Q60" s="238">
        <f>ROUND(E60*P60,2)</f>
        <v>2.99</v>
      </c>
      <c r="R60" s="238" t="s">
        <v>165</v>
      </c>
      <c r="S60" s="238" t="s">
        <v>106</v>
      </c>
      <c r="T60" s="239" t="s">
        <v>106</v>
      </c>
      <c r="U60" s="222">
        <v>0.26</v>
      </c>
      <c r="V60" s="222">
        <f>ROUND(E60*U60,2)</f>
        <v>8.4499999999999993</v>
      </c>
      <c r="W60" s="222"/>
      <c r="X60" s="222" t="s">
        <v>107</v>
      </c>
      <c r="Y60" s="212"/>
      <c r="Z60" s="212"/>
      <c r="AA60" s="212"/>
      <c r="AB60" s="212"/>
      <c r="AC60" s="212"/>
      <c r="AD60" s="212"/>
      <c r="AE60" s="212"/>
      <c r="AF60" s="212"/>
      <c r="AG60" s="212" t="s">
        <v>108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2"/>
      <c r="D61" s="243"/>
      <c r="E61" s="243"/>
      <c r="F61" s="243"/>
      <c r="G61" s="243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113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x14ac:dyDescent="0.2">
      <c r="A62" s="227" t="s">
        <v>100</v>
      </c>
      <c r="B62" s="228" t="s">
        <v>65</v>
      </c>
      <c r="C62" s="247" t="s">
        <v>66</v>
      </c>
      <c r="D62" s="229"/>
      <c r="E62" s="230"/>
      <c r="F62" s="231"/>
      <c r="G62" s="231">
        <f>SUMIF(AG63:AG65,"&lt;&gt;NOR",G63:G65)</f>
        <v>0</v>
      </c>
      <c r="H62" s="231"/>
      <c r="I62" s="231">
        <f>SUM(I63:I65)</f>
        <v>0</v>
      </c>
      <c r="J62" s="231"/>
      <c r="K62" s="231">
        <f>SUM(K63:K65)</f>
        <v>0</v>
      </c>
      <c r="L62" s="231"/>
      <c r="M62" s="231">
        <f>SUM(M63:M65)</f>
        <v>0</v>
      </c>
      <c r="N62" s="231"/>
      <c r="O62" s="231">
        <f>SUM(O63:O65)</f>
        <v>0</v>
      </c>
      <c r="P62" s="231"/>
      <c r="Q62" s="231">
        <f>SUM(Q63:Q65)</f>
        <v>0</v>
      </c>
      <c r="R62" s="231"/>
      <c r="S62" s="231"/>
      <c r="T62" s="232"/>
      <c r="U62" s="226"/>
      <c r="V62" s="226">
        <f>SUM(V63:V65)</f>
        <v>4.3499999999999996</v>
      </c>
      <c r="W62" s="226"/>
      <c r="X62" s="226"/>
      <c r="AG62" t="s">
        <v>101</v>
      </c>
    </row>
    <row r="63" spans="1:60" ht="33.75" outlineLevel="1" x14ac:dyDescent="0.2">
      <c r="A63" s="233">
        <v>17</v>
      </c>
      <c r="B63" s="234" t="s">
        <v>166</v>
      </c>
      <c r="C63" s="248" t="s">
        <v>167</v>
      </c>
      <c r="D63" s="235" t="s">
        <v>168</v>
      </c>
      <c r="E63" s="236">
        <v>1.68723</v>
      </c>
      <c r="F63" s="237"/>
      <c r="G63" s="238">
        <f>ROUND(E63*F63,2)</f>
        <v>0</v>
      </c>
      <c r="H63" s="237"/>
      <c r="I63" s="238">
        <f>ROUND(E63*H63,2)</f>
        <v>0</v>
      </c>
      <c r="J63" s="237"/>
      <c r="K63" s="238">
        <f>ROUND(E63*J63,2)</f>
        <v>0</v>
      </c>
      <c r="L63" s="238">
        <v>21</v>
      </c>
      <c r="M63" s="238">
        <f>G63*(1+L63/100)</f>
        <v>0</v>
      </c>
      <c r="N63" s="238">
        <v>0</v>
      </c>
      <c r="O63" s="238">
        <f>ROUND(E63*N63,2)</f>
        <v>0</v>
      </c>
      <c r="P63" s="238">
        <v>0</v>
      </c>
      <c r="Q63" s="238">
        <f>ROUND(E63*P63,2)</f>
        <v>0</v>
      </c>
      <c r="R63" s="238" t="s">
        <v>169</v>
      </c>
      <c r="S63" s="238" t="s">
        <v>106</v>
      </c>
      <c r="T63" s="239" t="s">
        <v>106</v>
      </c>
      <c r="U63" s="222">
        <v>2.577</v>
      </c>
      <c r="V63" s="222">
        <f>ROUND(E63*U63,2)</f>
        <v>4.3499999999999996</v>
      </c>
      <c r="W63" s="222"/>
      <c r="X63" s="222" t="s">
        <v>170</v>
      </c>
      <c r="Y63" s="212"/>
      <c r="Z63" s="212"/>
      <c r="AA63" s="212"/>
      <c r="AB63" s="212"/>
      <c r="AC63" s="212"/>
      <c r="AD63" s="212"/>
      <c r="AE63" s="212"/>
      <c r="AF63" s="212"/>
      <c r="AG63" s="212" t="s">
        <v>171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49" t="s">
        <v>172</v>
      </c>
      <c r="D64" s="240"/>
      <c r="E64" s="240"/>
      <c r="F64" s="240"/>
      <c r="G64" s="240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110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1"/>
      <c r="D65" s="242"/>
      <c r="E65" s="242"/>
      <c r="F65" s="242"/>
      <c r="G65" s="24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113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x14ac:dyDescent="0.2">
      <c r="A66" s="227" t="s">
        <v>100</v>
      </c>
      <c r="B66" s="228" t="s">
        <v>67</v>
      </c>
      <c r="C66" s="247" t="s">
        <v>68</v>
      </c>
      <c r="D66" s="229"/>
      <c r="E66" s="230"/>
      <c r="F66" s="231"/>
      <c r="G66" s="231">
        <f>SUMIF(AG67:AG78,"&lt;&gt;NOR",G67:G78)</f>
        <v>0</v>
      </c>
      <c r="H66" s="231"/>
      <c r="I66" s="231">
        <f>SUM(I67:I78)</f>
        <v>0</v>
      </c>
      <c r="J66" s="231"/>
      <c r="K66" s="231">
        <f>SUM(K67:K78)</f>
        <v>0</v>
      </c>
      <c r="L66" s="231"/>
      <c r="M66" s="231">
        <f>SUM(M67:M78)</f>
        <v>0</v>
      </c>
      <c r="N66" s="231"/>
      <c r="O66" s="231">
        <f>SUM(O67:O78)</f>
        <v>0.08</v>
      </c>
      <c r="P66" s="231"/>
      <c r="Q66" s="231">
        <f>SUM(Q67:Q78)</f>
        <v>0.06</v>
      </c>
      <c r="R66" s="231"/>
      <c r="S66" s="231"/>
      <c r="T66" s="232"/>
      <c r="U66" s="226"/>
      <c r="V66" s="226">
        <f>SUM(V67:V78)</f>
        <v>9.6</v>
      </c>
      <c r="W66" s="226"/>
      <c r="X66" s="226"/>
      <c r="AG66" t="s">
        <v>101</v>
      </c>
    </row>
    <row r="67" spans="1:60" ht="22.5" outlineLevel="1" x14ac:dyDescent="0.2">
      <c r="A67" s="233">
        <v>18</v>
      </c>
      <c r="B67" s="234" t="s">
        <v>173</v>
      </c>
      <c r="C67" s="248" t="s">
        <v>174</v>
      </c>
      <c r="D67" s="235" t="s">
        <v>127</v>
      </c>
      <c r="E67" s="236">
        <v>20</v>
      </c>
      <c r="F67" s="237"/>
      <c r="G67" s="238">
        <f>ROUND(E67*F67,2)</f>
        <v>0</v>
      </c>
      <c r="H67" s="237"/>
      <c r="I67" s="238">
        <f>ROUND(E67*H67,2)</f>
        <v>0</v>
      </c>
      <c r="J67" s="237"/>
      <c r="K67" s="238">
        <f>ROUND(E67*J67,2)</f>
        <v>0</v>
      </c>
      <c r="L67" s="238">
        <v>21</v>
      </c>
      <c r="M67" s="238">
        <f>G67*(1+L67/100)</f>
        <v>0</v>
      </c>
      <c r="N67" s="238">
        <v>3.1199999999999999E-3</v>
      </c>
      <c r="O67" s="238">
        <f>ROUND(E67*N67,2)</f>
        <v>0.06</v>
      </c>
      <c r="P67" s="238">
        <v>0</v>
      </c>
      <c r="Q67" s="238">
        <f>ROUND(E67*P67,2)</f>
        <v>0</v>
      </c>
      <c r="R67" s="238" t="s">
        <v>175</v>
      </c>
      <c r="S67" s="238" t="s">
        <v>106</v>
      </c>
      <c r="T67" s="239" t="s">
        <v>106</v>
      </c>
      <c r="U67" s="222">
        <v>0.31</v>
      </c>
      <c r="V67" s="222">
        <f>ROUND(E67*U67,2)</f>
        <v>6.2</v>
      </c>
      <c r="W67" s="222"/>
      <c r="X67" s="222" t="s">
        <v>107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108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0" t="s">
        <v>176</v>
      </c>
      <c r="D68" s="224"/>
      <c r="E68" s="225">
        <v>20</v>
      </c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112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1"/>
      <c r="D69" s="242"/>
      <c r="E69" s="242"/>
      <c r="F69" s="242"/>
      <c r="G69" s="24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113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ht="22.5" outlineLevel="1" x14ac:dyDescent="0.2">
      <c r="A70" s="233">
        <v>19</v>
      </c>
      <c r="B70" s="234" t="s">
        <v>177</v>
      </c>
      <c r="C70" s="248" t="s">
        <v>178</v>
      </c>
      <c r="D70" s="235" t="s">
        <v>127</v>
      </c>
      <c r="E70" s="236">
        <v>20</v>
      </c>
      <c r="F70" s="237"/>
      <c r="G70" s="238">
        <f>ROUND(E70*F70,2)</f>
        <v>0</v>
      </c>
      <c r="H70" s="237"/>
      <c r="I70" s="238">
        <f>ROUND(E70*H70,2)</f>
        <v>0</v>
      </c>
      <c r="J70" s="237"/>
      <c r="K70" s="238">
        <f>ROUND(E70*J70,2)</f>
        <v>0</v>
      </c>
      <c r="L70" s="238">
        <v>21</v>
      </c>
      <c r="M70" s="238">
        <f>G70*(1+L70/100)</f>
        <v>0</v>
      </c>
      <c r="N70" s="238">
        <v>1.1900000000000001E-3</v>
      </c>
      <c r="O70" s="238">
        <f>ROUND(E70*N70,2)</f>
        <v>0.02</v>
      </c>
      <c r="P70" s="238">
        <v>0</v>
      </c>
      <c r="Q70" s="238">
        <f>ROUND(E70*P70,2)</f>
        <v>0</v>
      </c>
      <c r="R70" s="238" t="s">
        <v>175</v>
      </c>
      <c r="S70" s="238" t="s">
        <v>106</v>
      </c>
      <c r="T70" s="239" t="s">
        <v>106</v>
      </c>
      <c r="U70" s="222">
        <v>0.11</v>
      </c>
      <c r="V70" s="222">
        <f>ROUND(E70*U70,2)</f>
        <v>2.2000000000000002</v>
      </c>
      <c r="W70" s="222"/>
      <c r="X70" s="222" t="s">
        <v>107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108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0" t="s">
        <v>176</v>
      </c>
      <c r="D71" s="224"/>
      <c r="E71" s="225">
        <v>20</v>
      </c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112</v>
      </c>
      <c r="AH71" s="212">
        <v>0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1"/>
      <c r="D72" s="242"/>
      <c r="E72" s="242"/>
      <c r="F72" s="242"/>
      <c r="G72" s="24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113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ht="22.5" outlineLevel="1" x14ac:dyDescent="0.2">
      <c r="A73" s="233">
        <v>20</v>
      </c>
      <c r="B73" s="234" t="s">
        <v>179</v>
      </c>
      <c r="C73" s="248" t="s">
        <v>180</v>
      </c>
      <c r="D73" s="235" t="s">
        <v>127</v>
      </c>
      <c r="E73" s="236">
        <v>20</v>
      </c>
      <c r="F73" s="237"/>
      <c r="G73" s="238">
        <f>ROUND(E73*F73,2)</f>
        <v>0</v>
      </c>
      <c r="H73" s="237"/>
      <c r="I73" s="238">
        <f>ROUND(E73*H73,2)</f>
        <v>0</v>
      </c>
      <c r="J73" s="237"/>
      <c r="K73" s="238">
        <f>ROUND(E73*J73,2)</f>
        <v>0</v>
      </c>
      <c r="L73" s="238">
        <v>21</v>
      </c>
      <c r="M73" s="238">
        <f>G73*(1+L73/100)</f>
        <v>0</v>
      </c>
      <c r="N73" s="238">
        <v>0</v>
      </c>
      <c r="O73" s="238">
        <f>ROUND(E73*N73,2)</f>
        <v>0</v>
      </c>
      <c r="P73" s="238">
        <v>2.98E-3</v>
      </c>
      <c r="Q73" s="238">
        <f>ROUND(E73*P73,2)</f>
        <v>0.06</v>
      </c>
      <c r="R73" s="238" t="s">
        <v>175</v>
      </c>
      <c r="S73" s="238" t="s">
        <v>106</v>
      </c>
      <c r="T73" s="239" t="s">
        <v>106</v>
      </c>
      <c r="U73" s="222">
        <v>0.06</v>
      </c>
      <c r="V73" s="222">
        <f>ROUND(E73*U73,2)</f>
        <v>1.2</v>
      </c>
      <c r="W73" s="222"/>
      <c r="X73" s="222" t="s">
        <v>107</v>
      </c>
      <c r="Y73" s="212"/>
      <c r="Z73" s="212"/>
      <c r="AA73" s="212"/>
      <c r="AB73" s="212"/>
      <c r="AC73" s="212"/>
      <c r="AD73" s="212"/>
      <c r="AE73" s="212"/>
      <c r="AF73" s="212"/>
      <c r="AG73" s="212" t="s">
        <v>108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50" t="s">
        <v>176</v>
      </c>
      <c r="D74" s="224"/>
      <c r="E74" s="225">
        <v>20</v>
      </c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12"/>
      <c r="Z74" s="212"/>
      <c r="AA74" s="212"/>
      <c r="AB74" s="212"/>
      <c r="AC74" s="212"/>
      <c r="AD74" s="212"/>
      <c r="AE74" s="212"/>
      <c r="AF74" s="212"/>
      <c r="AG74" s="212" t="s">
        <v>112</v>
      </c>
      <c r="AH74" s="212">
        <v>0</v>
      </c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1"/>
      <c r="D75" s="242"/>
      <c r="E75" s="242"/>
      <c r="F75" s="242"/>
      <c r="G75" s="24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113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19">
        <v>21</v>
      </c>
      <c r="B76" s="220" t="s">
        <v>181</v>
      </c>
      <c r="C76" s="253" t="s">
        <v>182</v>
      </c>
      <c r="D76" s="221" t="s">
        <v>0</v>
      </c>
      <c r="E76" s="241"/>
      <c r="F76" s="223"/>
      <c r="G76" s="222">
        <f>ROUND(E76*F76,2)</f>
        <v>0</v>
      </c>
      <c r="H76" s="223"/>
      <c r="I76" s="222">
        <f>ROUND(E76*H76,2)</f>
        <v>0</v>
      </c>
      <c r="J76" s="223"/>
      <c r="K76" s="222">
        <f>ROUND(E76*J76,2)</f>
        <v>0</v>
      </c>
      <c r="L76" s="222">
        <v>21</v>
      </c>
      <c r="M76" s="222">
        <f>G76*(1+L76/100)</f>
        <v>0</v>
      </c>
      <c r="N76" s="222">
        <v>0</v>
      </c>
      <c r="O76" s="222">
        <f>ROUND(E76*N76,2)</f>
        <v>0</v>
      </c>
      <c r="P76" s="222">
        <v>0</v>
      </c>
      <c r="Q76" s="222">
        <f>ROUND(E76*P76,2)</f>
        <v>0</v>
      </c>
      <c r="R76" s="222" t="s">
        <v>175</v>
      </c>
      <c r="S76" s="222" t="s">
        <v>106</v>
      </c>
      <c r="T76" s="222" t="s">
        <v>106</v>
      </c>
      <c r="U76" s="222">
        <v>0</v>
      </c>
      <c r="V76" s="222">
        <f>ROUND(E76*U76,2)</f>
        <v>0</v>
      </c>
      <c r="W76" s="222"/>
      <c r="X76" s="222" t="s">
        <v>170</v>
      </c>
      <c r="Y76" s="212"/>
      <c r="Z76" s="212"/>
      <c r="AA76" s="212"/>
      <c r="AB76" s="212"/>
      <c r="AC76" s="212"/>
      <c r="AD76" s="212"/>
      <c r="AE76" s="212"/>
      <c r="AF76" s="212"/>
      <c r="AG76" s="212" t="s">
        <v>171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19"/>
      <c r="B77" s="220"/>
      <c r="C77" s="254" t="s">
        <v>183</v>
      </c>
      <c r="D77" s="245"/>
      <c r="E77" s="245"/>
      <c r="F77" s="245"/>
      <c r="G77" s="245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12"/>
      <c r="Z77" s="212"/>
      <c r="AA77" s="212"/>
      <c r="AB77" s="212"/>
      <c r="AC77" s="212"/>
      <c r="AD77" s="212"/>
      <c r="AE77" s="212"/>
      <c r="AF77" s="212"/>
      <c r="AG77" s="212" t="s">
        <v>110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51"/>
      <c r="D78" s="242"/>
      <c r="E78" s="242"/>
      <c r="F78" s="242"/>
      <c r="G78" s="24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113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x14ac:dyDescent="0.2">
      <c r="A79" s="227" t="s">
        <v>100</v>
      </c>
      <c r="B79" s="228" t="s">
        <v>69</v>
      </c>
      <c r="C79" s="247" t="s">
        <v>70</v>
      </c>
      <c r="D79" s="229"/>
      <c r="E79" s="230"/>
      <c r="F79" s="231"/>
      <c r="G79" s="231">
        <f>SUMIF(AG80:AG97,"&lt;&gt;NOR",G80:G97)</f>
        <v>0</v>
      </c>
      <c r="H79" s="231"/>
      <c r="I79" s="231">
        <f>SUM(I80:I97)</f>
        <v>0</v>
      </c>
      <c r="J79" s="231"/>
      <c r="K79" s="231">
        <f>SUM(K80:K97)</f>
        <v>0</v>
      </c>
      <c r="L79" s="231"/>
      <c r="M79" s="231">
        <f>SUM(M80:M97)</f>
        <v>0</v>
      </c>
      <c r="N79" s="231"/>
      <c r="O79" s="231">
        <f>SUM(O80:O97)</f>
        <v>0</v>
      </c>
      <c r="P79" s="231"/>
      <c r="Q79" s="231">
        <f>SUM(Q80:Q97)</f>
        <v>0</v>
      </c>
      <c r="R79" s="231"/>
      <c r="S79" s="231"/>
      <c r="T79" s="232"/>
      <c r="U79" s="226"/>
      <c r="V79" s="226">
        <f>SUM(V80:V97)</f>
        <v>9.52</v>
      </c>
      <c r="W79" s="226"/>
      <c r="X79" s="226"/>
      <c r="AG79" t="s">
        <v>101</v>
      </c>
    </row>
    <row r="80" spans="1:60" outlineLevel="1" x14ac:dyDescent="0.2">
      <c r="A80" s="233">
        <v>22</v>
      </c>
      <c r="B80" s="234" t="s">
        <v>184</v>
      </c>
      <c r="C80" s="248" t="s">
        <v>185</v>
      </c>
      <c r="D80" s="235" t="s">
        <v>168</v>
      </c>
      <c r="E80" s="236">
        <v>3.0495999999999999</v>
      </c>
      <c r="F80" s="237"/>
      <c r="G80" s="238">
        <f>ROUND(E80*F80,2)</f>
        <v>0</v>
      </c>
      <c r="H80" s="237"/>
      <c r="I80" s="238">
        <f>ROUND(E80*H80,2)</f>
        <v>0</v>
      </c>
      <c r="J80" s="237"/>
      <c r="K80" s="238">
        <f>ROUND(E80*J80,2)</f>
        <v>0</v>
      </c>
      <c r="L80" s="238">
        <v>21</v>
      </c>
      <c r="M80" s="238">
        <f>G80*(1+L80/100)</f>
        <v>0</v>
      </c>
      <c r="N80" s="238">
        <v>0</v>
      </c>
      <c r="O80" s="238">
        <f>ROUND(E80*N80,2)</f>
        <v>0</v>
      </c>
      <c r="P80" s="238">
        <v>0</v>
      </c>
      <c r="Q80" s="238">
        <f>ROUND(E80*P80,2)</f>
        <v>0</v>
      </c>
      <c r="R80" s="238" t="s">
        <v>186</v>
      </c>
      <c r="S80" s="238" t="s">
        <v>106</v>
      </c>
      <c r="T80" s="239" t="s">
        <v>106</v>
      </c>
      <c r="U80" s="222">
        <v>9.9000000000000005E-2</v>
      </c>
      <c r="V80" s="222">
        <f>ROUND(E80*U80,2)</f>
        <v>0.3</v>
      </c>
      <c r="W80" s="222"/>
      <c r="X80" s="222" t="s">
        <v>187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188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49" t="s">
        <v>189</v>
      </c>
      <c r="D81" s="240"/>
      <c r="E81" s="240"/>
      <c r="F81" s="240"/>
      <c r="G81" s="240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12"/>
      <c r="Z81" s="212"/>
      <c r="AA81" s="212"/>
      <c r="AB81" s="212"/>
      <c r="AC81" s="212"/>
      <c r="AD81" s="212"/>
      <c r="AE81" s="212"/>
      <c r="AF81" s="212"/>
      <c r="AG81" s="212" t="s">
        <v>110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1"/>
      <c r="D82" s="242"/>
      <c r="E82" s="242"/>
      <c r="F82" s="242"/>
      <c r="G82" s="24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113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ht="22.5" outlineLevel="1" x14ac:dyDescent="0.2">
      <c r="A83" s="233">
        <v>23</v>
      </c>
      <c r="B83" s="234" t="s">
        <v>190</v>
      </c>
      <c r="C83" s="248" t="s">
        <v>191</v>
      </c>
      <c r="D83" s="235" t="s">
        <v>168</v>
      </c>
      <c r="E83" s="236">
        <v>3.0495999999999999</v>
      </c>
      <c r="F83" s="237"/>
      <c r="G83" s="238">
        <f>ROUND(E83*F83,2)</f>
        <v>0</v>
      </c>
      <c r="H83" s="237"/>
      <c r="I83" s="238">
        <f>ROUND(E83*H83,2)</f>
        <v>0</v>
      </c>
      <c r="J83" s="237"/>
      <c r="K83" s="238">
        <f>ROUND(E83*J83,2)</f>
        <v>0</v>
      </c>
      <c r="L83" s="238">
        <v>21</v>
      </c>
      <c r="M83" s="238">
        <f>G83*(1+L83/100)</f>
        <v>0</v>
      </c>
      <c r="N83" s="238">
        <v>0</v>
      </c>
      <c r="O83" s="238">
        <f>ROUND(E83*N83,2)</f>
        <v>0</v>
      </c>
      <c r="P83" s="238">
        <v>0</v>
      </c>
      <c r="Q83" s="238">
        <f>ROUND(E83*P83,2)</f>
        <v>0</v>
      </c>
      <c r="R83" s="238" t="s">
        <v>165</v>
      </c>
      <c r="S83" s="238" t="s">
        <v>106</v>
      </c>
      <c r="T83" s="239" t="s">
        <v>106</v>
      </c>
      <c r="U83" s="222">
        <v>0.93300000000000005</v>
      </c>
      <c r="V83" s="222">
        <f>ROUND(E83*U83,2)</f>
        <v>2.85</v>
      </c>
      <c r="W83" s="222"/>
      <c r="X83" s="222" t="s">
        <v>187</v>
      </c>
      <c r="Y83" s="212"/>
      <c r="Z83" s="212"/>
      <c r="AA83" s="212"/>
      <c r="AB83" s="212"/>
      <c r="AC83" s="212"/>
      <c r="AD83" s="212"/>
      <c r="AE83" s="212"/>
      <c r="AF83" s="212"/>
      <c r="AG83" s="212" t="s">
        <v>188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19"/>
      <c r="B84" s="220"/>
      <c r="C84" s="252"/>
      <c r="D84" s="243"/>
      <c r="E84" s="243"/>
      <c r="F84" s="243"/>
      <c r="G84" s="243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12"/>
      <c r="Z84" s="212"/>
      <c r="AA84" s="212"/>
      <c r="AB84" s="212"/>
      <c r="AC84" s="212"/>
      <c r="AD84" s="212"/>
      <c r="AE84" s="212"/>
      <c r="AF84" s="212"/>
      <c r="AG84" s="212" t="s">
        <v>113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33">
        <v>24</v>
      </c>
      <c r="B85" s="234" t="s">
        <v>192</v>
      </c>
      <c r="C85" s="248" t="s">
        <v>193</v>
      </c>
      <c r="D85" s="235" t="s">
        <v>168</v>
      </c>
      <c r="E85" s="236">
        <v>3.0495999999999999</v>
      </c>
      <c r="F85" s="237"/>
      <c r="G85" s="238">
        <f>ROUND(E85*F85,2)</f>
        <v>0</v>
      </c>
      <c r="H85" s="237"/>
      <c r="I85" s="238">
        <f>ROUND(E85*H85,2)</f>
        <v>0</v>
      </c>
      <c r="J85" s="237"/>
      <c r="K85" s="238">
        <f>ROUND(E85*J85,2)</f>
        <v>0</v>
      </c>
      <c r="L85" s="238">
        <v>21</v>
      </c>
      <c r="M85" s="238">
        <f>G85*(1+L85/100)</f>
        <v>0</v>
      </c>
      <c r="N85" s="238">
        <v>0</v>
      </c>
      <c r="O85" s="238">
        <f>ROUND(E85*N85,2)</f>
        <v>0</v>
      </c>
      <c r="P85" s="238">
        <v>0</v>
      </c>
      <c r="Q85" s="238">
        <f>ROUND(E85*P85,2)</f>
        <v>0</v>
      </c>
      <c r="R85" s="238" t="s">
        <v>165</v>
      </c>
      <c r="S85" s="238" t="s">
        <v>106</v>
      </c>
      <c r="T85" s="239" t="s">
        <v>106</v>
      </c>
      <c r="U85" s="222">
        <v>0.65300000000000002</v>
      </c>
      <c r="V85" s="222">
        <f>ROUND(E85*U85,2)</f>
        <v>1.99</v>
      </c>
      <c r="W85" s="222"/>
      <c r="X85" s="222" t="s">
        <v>187</v>
      </c>
      <c r="Y85" s="212"/>
      <c r="Z85" s="212"/>
      <c r="AA85" s="212"/>
      <c r="AB85" s="212"/>
      <c r="AC85" s="212"/>
      <c r="AD85" s="212"/>
      <c r="AE85" s="212"/>
      <c r="AF85" s="212"/>
      <c r="AG85" s="212" t="s">
        <v>188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2"/>
      <c r="D86" s="243"/>
      <c r="E86" s="243"/>
      <c r="F86" s="243"/>
      <c r="G86" s="243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113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33">
        <v>25</v>
      </c>
      <c r="B87" s="234" t="s">
        <v>194</v>
      </c>
      <c r="C87" s="248" t="s">
        <v>195</v>
      </c>
      <c r="D87" s="235" t="s">
        <v>168</v>
      </c>
      <c r="E87" s="236">
        <v>3.0495999999999999</v>
      </c>
      <c r="F87" s="237"/>
      <c r="G87" s="238">
        <f>ROUND(E87*F87,2)</f>
        <v>0</v>
      </c>
      <c r="H87" s="237"/>
      <c r="I87" s="238">
        <f>ROUND(E87*H87,2)</f>
        <v>0</v>
      </c>
      <c r="J87" s="237"/>
      <c r="K87" s="238">
        <f>ROUND(E87*J87,2)</f>
        <v>0</v>
      </c>
      <c r="L87" s="238">
        <v>21</v>
      </c>
      <c r="M87" s="238">
        <f>G87*(1+L87/100)</f>
        <v>0</v>
      </c>
      <c r="N87" s="238">
        <v>0</v>
      </c>
      <c r="O87" s="238">
        <f>ROUND(E87*N87,2)</f>
        <v>0</v>
      </c>
      <c r="P87" s="238">
        <v>0</v>
      </c>
      <c r="Q87" s="238">
        <f>ROUND(E87*P87,2)</f>
        <v>0</v>
      </c>
      <c r="R87" s="238" t="s">
        <v>165</v>
      </c>
      <c r="S87" s="238" t="s">
        <v>106</v>
      </c>
      <c r="T87" s="239" t="s">
        <v>106</v>
      </c>
      <c r="U87" s="222">
        <v>0.49</v>
      </c>
      <c r="V87" s="222">
        <f>ROUND(E87*U87,2)</f>
        <v>1.49</v>
      </c>
      <c r="W87" s="222"/>
      <c r="X87" s="222" t="s">
        <v>187</v>
      </c>
      <c r="Y87" s="212"/>
      <c r="Z87" s="212"/>
      <c r="AA87" s="212"/>
      <c r="AB87" s="212"/>
      <c r="AC87" s="212"/>
      <c r="AD87" s="212"/>
      <c r="AE87" s="212"/>
      <c r="AF87" s="212"/>
      <c r="AG87" s="212" t="s">
        <v>188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52"/>
      <c r="D88" s="243"/>
      <c r="E88" s="243"/>
      <c r="F88" s="243"/>
      <c r="G88" s="243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113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33">
        <v>26</v>
      </c>
      <c r="B89" s="234" t="s">
        <v>196</v>
      </c>
      <c r="C89" s="248" t="s">
        <v>197</v>
      </c>
      <c r="D89" s="235" t="s">
        <v>168</v>
      </c>
      <c r="E89" s="236">
        <v>45.744</v>
      </c>
      <c r="F89" s="237"/>
      <c r="G89" s="238">
        <f>ROUND(E89*F89,2)</f>
        <v>0</v>
      </c>
      <c r="H89" s="237"/>
      <c r="I89" s="238">
        <f>ROUND(E89*H89,2)</f>
        <v>0</v>
      </c>
      <c r="J89" s="237"/>
      <c r="K89" s="238">
        <f>ROUND(E89*J89,2)</f>
        <v>0</v>
      </c>
      <c r="L89" s="238">
        <v>21</v>
      </c>
      <c r="M89" s="238">
        <f>G89*(1+L89/100)</f>
        <v>0</v>
      </c>
      <c r="N89" s="238">
        <v>0</v>
      </c>
      <c r="O89" s="238">
        <f>ROUND(E89*N89,2)</f>
        <v>0</v>
      </c>
      <c r="P89" s="238">
        <v>0</v>
      </c>
      <c r="Q89" s="238">
        <f>ROUND(E89*P89,2)</f>
        <v>0</v>
      </c>
      <c r="R89" s="238" t="s">
        <v>165</v>
      </c>
      <c r="S89" s="238" t="s">
        <v>106</v>
      </c>
      <c r="T89" s="239" t="s">
        <v>106</v>
      </c>
      <c r="U89" s="222">
        <v>0</v>
      </c>
      <c r="V89" s="222">
        <f>ROUND(E89*U89,2)</f>
        <v>0</v>
      </c>
      <c r="W89" s="222"/>
      <c r="X89" s="222" t="s">
        <v>187</v>
      </c>
      <c r="Y89" s="212"/>
      <c r="Z89" s="212"/>
      <c r="AA89" s="212"/>
      <c r="AB89" s="212"/>
      <c r="AC89" s="212"/>
      <c r="AD89" s="212"/>
      <c r="AE89" s="212"/>
      <c r="AF89" s="212"/>
      <c r="AG89" s="212" t="s">
        <v>188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2"/>
      <c r="D90" s="243"/>
      <c r="E90" s="243"/>
      <c r="F90" s="243"/>
      <c r="G90" s="243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113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33">
        <v>27</v>
      </c>
      <c r="B91" s="234" t="s">
        <v>198</v>
      </c>
      <c r="C91" s="248" t="s">
        <v>199</v>
      </c>
      <c r="D91" s="235" t="s">
        <v>168</v>
      </c>
      <c r="E91" s="236">
        <v>3.0495999999999999</v>
      </c>
      <c r="F91" s="237"/>
      <c r="G91" s="238">
        <f>ROUND(E91*F91,2)</f>
        <v>0</v>
      </c>
      <c r="H91" s="237"/>
      <c r="I91" s="238">
        <f>ROUND(E91*H91,2)</f>
        <v>0</v>
      </c>
      <c r="J91" s="237"/>
      <c r="K91" s="238">
        <f>ROUND(E91*J91,2)</f>
        <v>0</v>
      </c>
      <c r="L91" s="238">
        <v>21</v>
      </c>
      <c r="M91" s="238">
        <f>G91*(1+L91/100)</f>
        <v>0</v>
      </c>
      <c r="N91" s="238">
        <v>0</v>
      </c>
      <c r="O91" s="238">
        <f>ROUND(E91*N91,2)</f>
        <v>0</v>
      </c>
      <c r="P91" s="238">
        <v>0</v>
      </c>
      <c r="Q91" s="238">
        <f>ROUND(E91*P91,2)</f>
        <v>0</v>
      </c>
      <c r="R91" s="238" t="s">
        <v>165</v>
      </c>
      <c r="S91" s="238" t="s">
        <v>106</v>
      </c>
      <c r="T91" s="239" t="s">
        <v>106</v>
      </c>
      <c r="U91" s="222">
        <v>0.94199999999999995</v>
      </c>
      <c r="V91" s="222">
        <f>ROUND(E91*U91,2)</f>
        <v>2.87</v>
      </c>
      <c r="W91" s="222"/>
      <c r="X91" s="222" t="s">
        <v>187</v>
      </c>
      <c r="Y91" s="212"/>
      <c r="Z91" s="212"/>
      <c r="AA91" s="212"/>
      <c r="AB91" s="212"/>
      <c r="AC91" s="212"/>
      <c r="AD91" s="212"/>
      <c r="AE91" s="212"/>
      <c r="AF91" s="212"/>
      <c r="AG91" s="212" t="s">
        <v>188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2"/>
      <c r="D92" s="243"/>
      <c r="E92" s="243"/>
      <c r="F92" s="243"/>
      <c r="G92" s="243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113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33">
        <v>28</v>
      </c>
      <c r="B93" s="234" t="s">
        <v>200</v>
      </c>
      <c r="C93" s="248" t="s">
        <v>201</v>
      </c>
      <c r="D93" s="235" t="s">
        <v>168</v>
      </c>
      <c r="E93" s="236">
        <v>3.0495999999999999</v>
      </c>
      <c r="F93" s="237"/>
      <c r="G93" s="238">
        <f>ROUND(E93*F93,2)</f>
        <v>0</v>
      </c>
      <c r="H93" s="237"/>
      <c r="I93" s="238">
        <f>ROUND(E93*H93,2)</f>
        <v>0</v>
      </c>
      <c r="J93" s="237"/>
      <c r="K93" s="238">
        <f>ROUND(E93*J93,2)</f>
        <v>0</v>
      </c>
      <c r="L93" s="238">
        <v>21</v>
      </c>
      <c r="M93" s="238">
        <f>G93*(1+L93/100)</f>
        <v>0</v>
      </c>
      <c r="N93" s="238">
        <v>0</v>
      </c>
      <c r="O93" s="238">
        <f>ROUND(E93*N93,2)</f>
        <v>0</v>
      </c>
      <c r="P93" s="238">
        <v>0</v>
      </c>
      <c r="Q93" s="238">
        <f>ROUND(E93*P93,2)</f>
        <v>0</v>
      </c>
      <c r="R93" s="238" t="s">
        <v>165</v>
      </c>
      <c r="S93" s="238" t="s">
        <v>106</v>
      </c>
      <c r="T93" s="239" t="s">
        <v>106</v>
      </c>
      <c r="U93" s="222">
        <v>0</v>
      </c>
      <c r="V93" s="222">
        <f>ROUND(E93*U93,2)</f>
        <v>0</v>
      </c>
      <c r="W93" s="222"/>
      <c r="X93" s="222" t="s">
        <v>187</v>
      </c>
      <c r="Y93" s="212"/>
      <c r="Z93" s="212"/>
      <c r="AA93" s="212"/>
      <c r="AB93" s="212"/>
      <c r="AC93" s="212"/>
      <c r="AD93" s="212"/>
      <c r="AE93" s="212"/>
      <c r="AF93" s="212"/>
      <c r="AG93" s="212" t="s">
        <v>188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19"/>
      <c r="B94" s="220"/>
      <c r="C94" s="252"/>
      <c r="D94" s="243"/>
      <c r="E94" s="243"/>
      <c r="F94" s="243"/>
      <c r="G94" s="243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113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33">
        <v>29</v>
      </c>
      <c r="B95" s="234" t="s">
        <v>202</v>
      </c>
      <c r="C95" s="248" t="s">
        <v>203</v>
      </c>
      <c r="D95" s="235" t="s">
        <v>168</v>
      </c>
      <c r="E95" s="236">
        <v>3.0495999999999999</v>
      </c>
      <c r="F95" s="237"/>
      <c r="G95" s="238">
        <f>ROUND(E95*F95,2)</f>
        <v>0</v>
      </c>
      <c r="H95" s="237"/>
      <c r="I95" s="238">
        <f>ROUND(E95*H95,2)</f>
        <v>0</v>
      </c>
      <c r="J95" s="237"/>
      <c r="K95" s="238">
        <f>ROUND(E95*J95,2)</f>
        <v>0</v>
      </c>
      <c r="L95" s="238">
        <v>21</v>
      </c>
      <c r="M95" s="238">
        <f>G95*(1+L95/100)</f>
        <v>0</v>
      </c>
      <c r="N95" s="238">
        <v>0</v>
      </c>
      <c r="O95" s="238">
        <f>ROUND(E95*N95,2)</f>
        <v>0</v>
      </c>
      <c r="P95" s="238">
        <v>0</v>
      </c>
      <c r="Q95" s="238">
        <f>ROUND(E95*P95,2)</f>
        <v>0</v>
      </c>
      <c r="R95" s="238" t="s">
        <v>204</v>
      </c>
      <c r="S95" s="238" t="s">
        <v>106</v>
      </c>
      <c r="T95" s="239" t="s">
        <v>106</v>
      </c>
      <c r="U95" s="222">
        <v>6.0000000000000001E-3</v>
      </c>
      <c r="V95" s="222">
        <f>ROUND(E95*U95,2)</f>
        <v>0.02</v>
      </c>
      <c r="W95" s="222"/>
      <c r="X95" s="222" t="s">
        <v>187</v>
      </c>
      <c r="Y95" s="212"/>
      <c r="Z95" s="212"/>
      <c r="AA95" s="212"/>
      <c r="AB95" s="212"/>
      <c r="AC95" s="212"/>
      <c r="AD95" s="212"/>
      <c r="AE95" s="212"/>
      <c r="AF95" s="212"/>
      <c r="AG95" s="212" t="s">
        <v>188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19"/>
      <c r="B96" s="220"/>
      <c r="C96" s="249" t="s">
        <v>205</v>
      </c>
      <c r="D96" s="240"/>
      <c r="E96" s="240"/>
      <c r="F96" s="240"/>
      <c r="G96" s="240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12"/>
      <c r="Z96" s="212"/>
      <c r="AA96" s="212"/>
      <c r="AB96" s="212"/>
      <c r="AC96" s="212"/>
      <c r="AD96" s="212"/>
      <c r="AE96" s="212"/>
      <c r="AF96" s="212"/>
      <c r="AG96" s="212" t="s">
        <v>110</v>
      </c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51"/>
      <c r="D97" s="242"/>
      <c r="E97" s="242"/>
      <c r="F97" s="242"/>
      <c r="G97" s="24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113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x14ac:dyDescent="0.2">
      <c r="A98" s="227" t="s">
        <v>100</v>
      </c>
      <c r="B98" s="228" t="s">
        <v>72</v>
      </c>
      <c r="C98" s="247" t="s">
        <v>27</v>
      </c>
      <c r="D98" s="229"/>
      <c r="E98" s="230"/>
      <c r="F98" s="231"/>
      <c r="G98" s="231">
        <f>SUMIF(AG99:AG108,"&lt;&gt;NOR",G99:G108)</f>
        <v>0</v>
      </c>
      <c r="H98" s="231"/>
      <c r="I98" s="231">
        <f>SUM(I99:I108)</f>
        <v>0</v>
      </c>
      <c r="J98" s="231"/>
      <c r="K98" s="231">
        <f>SUM(K99:K108)</f>
        <v>0</v>
      </c>
      <c r="L98" s="231"/>
      <c r="M98" s="231">
        <f>SUM(M99:M108)</f>
        <v>0</v>
      </c>
      <c r="N98" s="231"/>
      <c r="O98" s="231">
        <f>SUM(O99:O108)</f>
        <v>0</v>
      </c>
      <c r="P98" s="231"/>
      <c r="Q98" s="231">
        <f>SUM(Q99:Q108)</f>
        <v>0</v>
      </c>
      <c r="R98" s="231"/>
      <c r="S98" s="231"/>
      <c r="T98" s="232"/>
      <c r="U98" s="226"/>
      <c r="V98" s="226">
        <f>SUM(V99:V108)</f>
        <v>0</v>
      </c>
      <c r="W98" s="226"/>
      <c r="X98" s="226"/>
      <c r="AG98" t="s">
        <v>101</v>
      </c>
    </row>
    <row r="99" spans="1:60" outlineLevel="1" x14ac:dyDescent="0.2">
      <c r="A99" s="233">
        <v>30</v>
      </c>
      <c r="B99" s="234" t="s">
        <v>206</v>
      </c>
      <c r="C99" s="248" t="s">
        <v>207</v>
      </c>
      <c r="D99" s="235" t="s">
        <v>208</v>
      </c>
      <c r="E99" s="236">
        <v>1</v>
      </c>
      <c r="F99" s="237"/>
      <c r="G99" s="238">
        <f>ROUND(E99*F99,2)</f>
        <v>0</v>
      </c>
      <c r="H99" s="237"/>
      <c r="I99" s="238">
        <f>ROUND(E99*H99,2)</f>
        <v>0</v>
      </c>
      <c r="J99" s="237"/>
      <c r="K99" s="238">
        <f>ROUND(E99*J99,2)</f>
        <v>0</v>
      </c>
      <c r="L99" s="238">
        <v>21</v>
      </c>
      <c r="M99" s="238">
        <f>G99*(1+L99/100)</f>
        <v>0</v>
      </c>
      <c r="N99" s="238">
        <v>0</v>
      </c>
      <c r="O99" s="238">
        <f>ROUND(E99*N99,2)</f>
        <v>0</v>
      </c>
      <c r="P99" s="238">
        <v>0</v>
      </c>
      <c r="Q99" s="238">
        <f>ROUND(E99*P99,2)</f>
        <v>0</v>
      </c>
      <c r="R99" s="238"/>
      <c r="S99" s="238" t="s">
        <v>106</v>
      </c>
      <c r="T99" s="239" t="s">
        <v>154</v>
      </c>
      <c r="U99" s="222">
        <v>0</v>
      </c>
      <c r="V99" s="222">
        <f>ROUND(E99*U99,2)</f>
        <v>0</v>
      </c>
      <c r="W99" s="222"/>
      <c r="X99" s="222" t="s">
        <v>209</v>
      </c>
      <c r="Y99" s="212"/>
      <c r="Z99" s="212"/>
      <c r="AA99" s="212"/>
      <c r="AB99" s="212"/>
      <c r="AC99" s="212"/>
      <c r="AD99" s="212"/>
      <c r="AE99" s="212"/>
      <c r="AF99" s="212"/>
      <c r="AG99" s="212" t="s">
        <v>210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19"/>
      <c r="B100" s="220"/>
      <c r="C100" s="252"/>
      <c r="D100" s="243"/>
      <c r="E100" s="243"/>
      <c r="F100" s="243"/>
      <c r="G100" s="243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12"/>
      <c r="Z100" s="212"/>
      <c r="AA100" s="212"/>
      <c r="AB100" s="212"/>
      <c r="AC100" s="212"/>
      <c r="AD100" s="212"/>
      <c r="AE100" s="212"/>
      <c r="AF100" s="212"/>
      <c r="AG100" s="212" t="s">
        <v>113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33">
        <v>31</v>
      </c>
      <c r="B101" s="234" t="s">
        <v>211</v>
      </c>
      <c r="C101" s="248" t="s">
        <v>212</v>
      </c>
      <c r="D101" s="235" t="s">
        <v>208</v>
      </c>
      <c r="E101" s="236">
        <v>1</v>
      </c>
      <c r="F101" s="237"/>
      <c r="G101" s="238">
        <f>ROUND(E101*F101,2)</f>
        <v>0</v>
      </c>
      <c r="H101" s="237"/>
      <c r="I101" s="238">
        <f>ROUND(E101*H101,2)</f>
        <v>0</v>
      </c>
      <c r="J101" s="237"/>
      <c r="K101" s="238">
        <f>ROUND(E101*J101,2)</f>
        <v>0</v>
      </c>
      <c r="L101" s="238">
        <v>21</v>
      </c>
      <c r="M101" s="238">
        <f>G101*(1+L101/100)</f>
        <v>0</v>
      </c>
      <c r="N101" s="238">
        <v>0</v>
      </c>
      <c r="O101" s="238">
        <f>ROUND(E101*N101,2)</f>
        <v>0</v>
      </c>
      <c r="P101" s="238">
        <v>0</v>
      </c>
      <c r="Q101" s="238">
        <f>ROUND(E101*P101,2)</f>
        <v>0</v>
      </c>
      <c r="R101" s="238"/>
      <c r="S101" s="238" t="s">
        <v>106</v>
      </c>
      <c r="T101" s="239" t="s">
        <v>154</v>
      </c>
      <c r="U101" s="222">
        <v>0</v>
      </c>
      <c r="V101" s="222">
        <f>ROUND(E101*U101,2)</f>
        <v>0</v>
      </c>
      <c r="W101" s="222"/>
      <c r="X101" s="222" t="s">
        <v>209</v>
      </c>
      <c r="Y101" s="212"/>
      <c r="Z101" s="212"/>
      <c r="AA101" s="212"/>
      <c r="AB101" s="212"/>
      <c r="AC101" s="212"/>
      <c r="AD101" s="212"/>
      <c r="AE101" s="212"/>
      <c r="AF101" s="212"/>
      <c r="AG101" s="212" t="s">
        <v>210</v>
      </c>
      <c r="AH101" s="212"/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2"/>
      <c r="D102" s="243"/>
      <c r="E102" s="243"/>
      <c r="F102" s="243"/>
      <c r="G102" s="243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113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33">
        <v>32</v>
      </c>
      <c r="B103" s="234" t="s">
        <v>213</v>
      </c>
      <c r="C103" s="248" t="s">
        <v>214</v>
      </c>
      <c r="D103" s="235" t="s">
        <v>208</v>
      </c>
      <c r="E103" s="236">
        <v>1</v>
      </c>
      <c r="F103" s="237"/>
      <c r="G103" s="238">
        <f>ROUND(E103*F103,2)</f>
        <v>0</v>
      </c>
      <c r="H103" s="237"/>
      <c r="I103" s="238">
        <f>ROUND(E103*H103,2)</f>
        <v>0</v>
      </c>
      <c r="J103" s="237"/>
      <c r="K103" s="238">
        <f>ROUND(E103*J103,2)</f>
        <v>0</v>
      </c>
      <c r="L103" s="238">
        <v>21</v>
      </c>
      <c r="M103" s="238">
        <f>G103*(1+L103/100)</f>
        <v>0</v>
      </c>
      <c r="N103" s="238">
        <v>0</v>
      </c>
      <c r="O103" s="238">
        <f>ROUND(E103*N103,2)</f>
        <v>0</v>
      </c>
      <c r="P103" s="238">
        <v>0</v>
      </c>
      <c r="Q103" s="238">
        <f>ROUND(E103*P103,2)</f>
        <v>0</v>
      </c>
      <c r="R103" s="238"/>
      <c r="S103" s="238" t="s">
        <v>106</v>
      </c>
      <c r="T103" s="239" t="s">
        <v>154</v>
      </c>
      <c r="U103" s="222">
        <v>0</v>
      </c>
      <c r="V103" s="222">
        <f>ROUND(E103*U103,2)</f>
        <v>0</v>
      </c>
      <c r="W103" s="222"/>
      <c r="X103" s="222" t="s">
        <v>209</v>
      </c>
      <c r="Y103" s="212"/>
      <c r="Z103" s="212"/>
      <c r="AA103" s="212"/>
      <c r="AB103" s="212"/>
      <c r="AC103" s="212"/>
      <c r="AD103" s="212"/>
      <c r="AE103" s="212"/>
      <c r="AF103" s="212"/>
      <c r="AG103" s="212" t="s">
        <v>210</v>
      </c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2"/>
      <c r="D104" s="243"/>
      <c r="E104" s="243"/>
      <c r="F104" s="243"/>
      <c r="G104" s="243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113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">
      <c r="A105" s="233">
        <v>33</v>
      </c>
      <c r="B105" s="234" t="s">
        <v>215</v>
      </c>
      <c r="C105" s="248" t="s">
        <v>216</v>
      </c>
      <c r="D105" s="235" t="s">
        <v>208</v>
      </c>
      <c r="E105" s="236">
        <v>1</v>
      </c>
      <c r="F105" s="237"/>
      <c r="G105" s="238">
        <f>ROUND(E105*F105,2)</f>
        <v>0</v>
      </c>
      <c r="H105" s="237"/>
      <c r="I105" s="238">
        <f>ROUND(E105*H105,2)</f>
        <v>0</v>
      </c>
      <c r="J105" s="237"/>
      <c r="K105" s="238">
        <f>ROUND(E105*J105,2)</f>
        <v>0</v>
      </c>
      <c r="L105" s="238">
        <v>21</v>
      </c>
      <c r="M105" s="238">
        <f>G105*(1+L105/100)</f>
        <v>0</v>
      </c>
      <c r="N105" s="238">
        <v>0</v>
      </c>
      <c r="O105" s="238">
        <f>ROUND(E105*N105,2)</f>
        <v>0</v>
      </c>
      <c r="P105" s="238">
        <v>0</v>
      </c>
      <c r="Q105" s="238">
        <f>ROUND(E105*P105,2)</f>
        <v>0</v>
      </c>
      <c r="R105" s="238"/>
      <c r="S105" s="238" t="s">
        <v>106</v>
      </c>
      <c r="T105" s="239" t="s">
        <v>154</v>
      </c>
      <c r="U105" s="222">
        <v>0</v>
      </c>
      <c r="V105" s="222">
        <f>ROUND(E105*U105,2)</f>
        <v>0</v>
      </c>
      <c r="W105" s="222"/>
      <c r="X105" s="222" t="s">
        <v>209</v>
      </c>
      <c r="Y105" s="212"/>
      <c r="Z105" s="212"/>
      <c r="AA105" s="212"/>
      <c r="AB105" s="212"/>
      <c r="AC105" s="212"/>
      <c r="AD105" s="212"/>
      <c r="AE105" s="212"/>
      <c r="AF105" s="212"/>
      <c r="AG105" s="212" t="s">
        <v>217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2"/>
      <c r="D106" s="243"/>
      <c r="E106" s="243"/>
      <c r="F106" s="243"/>
      <c r="G106" s="243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113</v>
      </c>
      <c r="AH106" s="212"/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33">
        <v>34</v>
      </c>
      <c r="B107" s="234" t="s">
        <v>218</v>
      </c>
      <c r="C107" s="248" t="s">
        <v>219</v>
      </c>
      <c r="D107" s="235" t="s">
        <v>208</v>
      </c>
      <c r="E107" s="236">
        <v>1</v>
      </c>
      <c r="F107" s="237"/>
      <c r="G107" s="238">
        <f>ROUND(E107*F107,2)</f>
        <v>0</v>
      </c>
      <c r="H107" s="237"/>
      <c r="I107" s="238">
        <f>ROUND(E107*H107,2)</f>
        <v>0</v>
      </c>
      <c r="J107" s="237"/>
      <c r="K107" s="238">
        <f>ROUND(E107*J107,2)</f>
        <v>0</v>
      </c>
      <c r="L107" s="238">
        <v>21</v>
      </c>
      <c r="M107" s="238">
        <f>G107*(1+L107/100)</f>
        <v>0</v>
      </c>
      <c r="N107" s="238">
        <v>0</v>
      </c>
      <c r="O107" s="238">
        <f>ROUND(E107*N107,2)</f>
        <v>0</v>
      </c>
      <c r="P107" s="238">
        <v>0</v>
      </c>
      <c r="Q107" s="238">
        <f>ROUND(E107*P107,2)</f>
        <v>0</v>
      </c>
      <c r="R107" s="238"/>
      <c r="S107" s="238" t="s">
        <v>106</v>
      </c>
      <c r="T107" s="239" t="s">
        <v>154</v>
      </c>
      <c r="U107" s="222">
        <v>0</v>
      </c>
      <c r="V107" s="222">
        <f>ROUND(E107*U107,2)</f>
        <v>0</v>
      </c>
      <c r="W107" s="222"/>
      <c r="X107" s="222" t="s">
        <v>209</v>
      </c>
      <c r="Y107" s="212"/>
      <c r="Z107" s="212"/>
      <c r="AA107" s="212"/>
      <c r="AB107" s="212"/>
      <c r="AC107" s="212"/>
      <c r="AD107" s="212"/>
      <c r="AE107" s="212"/>
      <c r="AF107" s="212"/>
      <c r="AG107" s="212" t="s">
        <v>210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2"/>
      <c r="D108" s="243"/>
      <c r="E108" s="243"/>
      <c r="F108" s="243"/>
      <c r="G108" s="243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113</v>
      </c>
      <c r="AH108" s="212"/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x14ac:dyDescent="0.2">
      <c r="A109" s="227" t="s">
        <v>100</v>
      </c>
      <c r="B109" s="228" t="s">
        <v>73</v>
      </c>
      <c r="C109" s="247" t="s">
        <v>28</v>
      </c>
      <c r="D109" s="229"/>
      <c r="E109" s="230"/>
      <c r="F109" s="231"/>
      <c r="G109" s="231">
        <f>SUMIF(AG110:AG117,"&lt;&gt;NOR",G110:G117)</f>
        <v>0</v>
      </c>
      <c r="H109" s="231"/>
      <c r="I109" s="231">
        <f>SUM(I110:I117)</f>
        <v>0</v>
      </c>
      <c r="J109" s="231"/>
      <c r="K109" s="231">
        <f>SUM(K110:K117)</f>
        <v>0</v>
      </c>
      <c r="L109" s="231"/>
      <c r="M109" s="231">
        <f>SUM(M110:M117)</f>
        <v>0</v>
      </c>
      <c r="N109" s="231"/>
      <c r="O109" s="231">
        <f>SUM(O110:O117)</f>
        <v>0</v>
      </c>
      <c r="P109" s="231"/>
      <c r="Q109" s="231">
        <f>SUM(Q110:Q117)</f>
        <v>0</v>
      </c>
      <c r="R109" s="231"/>
      <c r="S109" s="231"/>
      <c r="T109" s="232"/>
      <c r="U109" s="226"/>
      <c r="V109" s="226">
        <f>SUM(V110:V117)</f>
        <v>0</v>
      </c>
      <c r="W109" s="226"/>
      <c r="X109" s="226"/>
      <c r="AG109" t="s">
        <v>101</v>
      </c>
    </row>
    <row r="110" spans="1:60" outlineLevel="1" x14ac:dyDescent="0.2">
      <c r="A110" s="233">
        <v>35</v>
      </c>
      <c r="B110" s="234" t="s">
        <v>220</v>
      </c>
      <c r="C110" s="248" t="s">
        <v>221</v>
      </c>
      <c r="D110" s="235" t="s">
        <v>208</v>
      </c>
      <c r="E110" s="236">
        <v>1</v>
      </c>
      <c r="F110" s="237"/>
      <c r="G110" s="238">
        <f>ROUND(E110*F110,2)</f>
        <v>0</v>
      </c>
      <c r="H110" s="237"/>
      <c r="I110" s="238">
        <f>ROUND(E110*H110,2)</f>
        <v>0</v>
      </c>
      <c r="J110" s="237"/>
      <c r="K110" s="238">
        <f>ROUND(E110*J110,2)</f>
        <v>0</v>
      </c>
      <c r="L110" s="238">
        <v>21</v>
      </c>
      <c r="M110" s="238">
        <f>G110*(1+L110/100)</f>
        <v>0</v>
      </c>
      <c r="N110" s="238">
        <v>0</v>
      </c>
      <c r="O110" s="238">
        <f>ROUND(E110*N110,2)</f>
        <v>0</v>
      </c>
      <c r="P110" s="238">
        <v>0</v>
      </c>
      <c r="Q110" s="238">
        <f>ROUND(E110*P110,2)</f>
        <v>0</v>
      </c>
      <c r="R110" s="238"/>
      <c r="S110" s="238" t="s">
        <v>106</v>
      </c>
      <c r="T110" s="239" t="s">
        <v>154</v>
      </c>
      <c r="U110" s="222">
        <v>0</v>
      </c>
      <c r="V110" s="222">
        <f>ROUND(E110*U110,2)</f>
        <v>0</v>
      </c>
      <c r="W110" s="222"/>
      <c r="X110" s="222" t="s">
        <v>209</v>
      </c>
      <c r="Y110" s="212"/>
      <c r="Z110" s="212"/>
      <c r="AA110" s="212"/>
      <c r="AB110" s="212"/>
      <c r="AC110" s="212"/>
      <c r="AD110" s="212"/>
      <c r="AE110" s="212"/>
      <c r="AF110" s="212"/>
      <c r="AG110" s="212" t="s">
        <v>222</v>
      </c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2"/>
      <c r="D111" s="243"/>
      <c r="E111" s="243"/>
      <c r="F111" s="243"/>
      <c r="G111" s="243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113</v>
      </c>
      <c r="AH111" s="212"/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33">
        <v>36</v>
      </c>
      <c r="B112" s="234" t="s">
        <v>223</v>
      </c>
      <c r="C112" s="248" t="s">
        <v>224</v>
      </c>
      <c r="D112" s="235" t="s">
        <v>208</v>
      </c>
      <c r="E112" s="236">
        <v>1</v>
      </c>
      <c r="F112" s="237"/>
      <c r="G112" s="238">
        <f>ROUND(E112*F112,2)</f>
        <v>0</v>
      </c>
      <c r="H112" s="237"/>
      <c r="I112" s="238">
        <f>ROUND(E112*H112,2)</f>
        <v>0</v>
      </c>
      <c r="J112" s="237"/>
      <c r="K112" s="238">
        <f>ROUND(E112*J112,2)</f>
        <v>0</v>
      </c>
      <c r="L112" s="238">
        <v>21</v>
      </c>
      <c r="M112" s="238">
        <f>G112*(1+L112/100)</f>
        <v>0</v>
      </c>
      <c r="N112" s="238">
        <v>0</v>
      </c>
      <c r="O112" s="238">
        <f>ROUND(E112*N112,2)</f>
        <v>0</v>
      </c>
      <c r="P112" s="238">
        <v>0</v>
      </c>
      <c r="Q112" s="238">
        <f>ROUND(E112*P112,2)</f>
        <v>0</v>
      </c>
      <c r="R112" s="238"/>
      <c r="S112" s="238" t="s">
        <v>106</v>
      </c>
      <c r="T112" s="239" t="s">
        <v>154</v>
      </c>
      <c r="U112" s="222">
        <v>0</v>
      </c>
      <c r="V112" s="222">
        <f>ROUND(E112*U112,2)</f>
        <v>0</v>
      </c>
      <c r="W112" s="222"/>
      <c r="X112" s="222" t="s">
        <v>209</v>
      </c>
      <c r="Y112" s="212"/>
      <c r="Z112" s="212"/>
      <c r="AA112" s="212"/>
      <c r="AB112" s="212"/>
      <c r="AC112" s="212"/>
      <c r="AD112" s="212"/>
      <c r="AE112" s="212"/>
      <c r="AF112" s="212"/>
      <c r="AG112" s="212" t="s">
        <v>222</v>
      </c>
      <c r="AH112" s="212"/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19"/>
      <c r="B113" s="220"/>
      <c r="C113" s="252"/>
      <c r="D113" s="243"/>
      <c r="E113" s="243"/>
      <c r="F113" s="243"/>
      <c r="G113" s="243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113</v>
      </c>
      <c r="AH113" s="212"/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33">
        <v>37</v>
      </c>
      <c r="B114" s="234" t="s">
        <v>225</v>
      </c>
      <c r="C114" s="248" t="s">
        <v>226</v>
      </c>
      <c r="D114" s="235" t="s">
        <v>208</v>
      </c>
      <c r="E114" s="236">
        <v>1</v>
      </c>
      <c r="F114" s="237"/>
      <c r="G114" s="238">
        <f>ROUND(E114*F114,2)</f>
        <v>0</v>
      </c>
      <c r="H114" s="237"/>
      <c r="I114" s="238">
        <f>ROUND(E114*H114,2)</f>
        <v>0</v>
      </c>
      <c r="J114" s="237"/>
      <c r="K114" s="238">
        <f>ROUND(E114*J114,2)</f>
        <v>0</v>
      </c>
      <c r="L114" s="238">
        <v>21</v>
      </c>
      <c r="M114" s="238">
        <f>G114*(1+L114/100)</f>
        <v>0</v>
      </c>
      <c r="N114" s="238">
        <v>0</v>
      </c>
      <c r="O114" s="238">
        <f>ROUND(E114*N114,2)</f>
        <v>0</v>
      </c>
      <c r="P114" s="238">
        <v>0</v>
      </c>
      <c r="Q114" s="238">
        <f>ROUND(E114*P114,2)</f>
        <v>0</v>
      </c>
      <c r="R114" s="238"/>
      <c r="S114" s="238" t="s">
        <v>106</v>
      </c>
      <c r="T114" s="239" t="s">
        <v>154</v>
      </c>
      <c r="U114" s="222">
        <v>0</v>
      </c>
      <c r="V114" s="222">
        <f>ROUND(E114*U114,2)</f>
        <v>0</v>
      </c>
      <c r="W114" s="222"/>
      <c r="X114" s="222" t="s">
        <v>209</v>
      </c>
      <c r="Y114" s="212"/>
      <c r="Z114" s="212"/>
      <c r="AA114" s="212"/>
      <c r="AB114" s="212"/>
      <c r="AC114" s="212"/>
      <c r="AD114" s="212"/>
      <c r="AE114" s="212"/>
      <c r="AF114" s="212"/>
      <c r="AG114" s="212" t="s">
        <v>222</v>
      </c>
      <c r="AH114" s="212"/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2"/>
      <c r="D115" s="243"/>
      <c r="E115" s="243"/>
      <c r="F115" s="243"/>
      <c r="G115" s="243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113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outlineLevel="1" x14ac:dyDescent="0.2">
      <c r="A116" s="233">
        <v>38</v>
      </c>
      <c r="B116" s="234" t="s">
        <v>227</v>
      </c>
      <c r="C116" s="248" t="s">
        <v>228</v>
      </c>
      <c r="D116" s="235" t="s">
        <v>208</v>
      </c>
      <c r="E116" s="236">
        <v>1</v>
      </c>
      <c r="F116" s="237"/>
      <c r="G116" s="238">
        <f>ROUND(E116*F116,2)</f>
        <v>0</v>
      </c>
      <c r="H116" s="237"/>
      <c r="I116" s="238">
        <f>ROUND(E116*H116,2)</f>
        <v>0</v>
      </c>
      <c r="J116" s="237"/>
      <c r="K116" s="238">
        <f>ROUND(E116*J116,2)</f>
        <v>0</v>
      </c>
      <c r="L116" s="238">
        <v>21</v>
      </c>
      <c r="M116" s="238">
        <f>G116*(1+L116/100)</f>
        <v>0</v>
      </c>
      <c r="N116" s="238">
        <v>0</v>
      </c>
      <c r="O116" s="238">
        <f>ROUND(E116*N116,2)</f>
        <v>0</v>
      </c>
      <c r="P116" s="238">
        <v>0</v>
      </c>
      <c r="Q116" s="238">
        <f>ROUND(E116*P116,2)</f>
        <v>0</v>
      </c>
      <c r="R116" s="238"/>
      <c r="S116" s="238" t="s">
        <v>106</v>
      </c>
      <c r="T116" s="239" t="s">
        <v>154</v>
      </c>
      <c r="U116" s="222">
        <v>0</v>
      </c>
      <c r="V116" s="222">
        <f>ROUND(E116*U116,2)</f>
        <v>0</v>
      </c>
      <c r="W116" s="222"/>
      <c r="X116" s="222" t="s">
        <v>209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210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2"/>
      <c r="D117" s="243"/>
      <c r="E117" s="243"/>
      <c r="F117" s="243"/>
      <c r="G117" s="243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113</v>
      </c>
      <c r="AH117" s="212"/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x14ac:dyDescent="0.2">
      <c r="A118" s="3"/>
      <c r="B118" s="4"/>
      <c r="C118" s="255"/>
      <c r="D118" s="6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AE118">
        <v>15</v>
      </c>
      <c r="AF118">
        <v>21</v>
      </c>
      <c r="AG118" t="s">
        <v>87</v>
      </c>
    </row>
    <row r="119" spans="1:60" x14ac:dyDescent="0.2">
      <c r="A119" s="215"/>
      <c r="B119" s="216" t="s">
        <v>29</v>
      </c>
      <c r="C119" s="256"/>
      <c r="D119" s="217"/>
      <c r="E119" s="218"/>
      <c r="F119" s="218"/>
      <c r="G119" s="246">
        <f>G8+G18+G55+G59+G62+G66+G79+G98+G109</f>
        <v>0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AE119">
        <f>SUMIF(L7:L117,AE118,G7:G117)</f>
        <v>0</v>
      </c>
      <c r="AF119">
        <f>SUMIF(L7:L117,AF118,G7:G117)</f>
        <v>0</v>
      </c>
      <c r="AG119" t="s">
        <v>229</v>
      </c>
    </row>
    <row r="120" spans="1:60" x14ac:dyDescent="0.2">
      <c r="C120" s="257"/>
      <c r="D120" s="10"/>
      <c r="AG120" t="s">
        <v>230</v>
      </c>
    </row>
    <row r="121" spans="1:60" x14ac:dyDescent="0.2">
      <c r="D121" s="10"/>
    </row>
    <row r="122" spans="1:60" x14ac:dyDescent="0.2">
      <c r="D122" s="10"/>
    </row>
    <row r="123" spans="1:60" x14ac:dyDescent="0.2">
      <c r="D123" s="10"/>
    </row>
    <row r="124" spans="1:60" x14ac:dyDescent="0.2">
      <c r="D124" s="10"/>
    </row>
    <row r="125" spans="1:60" x14ac:dyDescent="0.2">
      <c r="D125" s="10"/>
    </row>
    <row r="126" spans="1:60" x14ac:dyDescent="0.2">
      <c r="D126" s="10"/>
    </row>
    <row r="127" spans="1:60" x14ac:dyDescent="0.2">
      <c r="D127" s="10"/>
    </row>
    <row r="128" spans="1:60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54">
    <mergeCell ref="C106:G106"/>
    <mergeCell ref="C108:G108"/>
    <mergeCell ref="C111:G111"/>
    <mergeCell ref="C113:G113"/>
    <mergeCell ref="C115:G115"/>
    <mergeCell ref="C117:G117"/>
    <mergeCell ref="C94:G94"/>
    <mergeCell ref="C96:G96"/>
    <mergeCell ref="C97:G97"/>
    <mergeCell ref="C100:G100"/>
    <mergeCell ref="C102:G102"/>
    <mergeCell ref="C104:G104"/>
    <mergeCell ref="C82:G82"/>
    <mergeCell ref="C84:G84"/>
    <mergeCell ref="C86:G86"/>
    <mergeCell ref="C88:G88"/>
    <mergeCell ref="C90:G90"/>
    <mergeCell ref="C92:G92"/>
    <mergeCell ref="C69:G69"/>
    <mergeCell ref="C72:G72"/>
    <mergeCell ref="C75:G75"/>
    <mergeCell ref="C77:G77"/>
    <mergeCell ref="C78:G78"/>
    <mergeCell ref="C81:G81"/>
    <mergeCell ref="C47:G47"/>
    <mergeCell ref="C54:G54"/>
    <mergeCell ref="C58:G58"/>
    <mergeCell ref="C61:G61"/>
    <mergeCell ref="C64:G64"/>
    <mergeCell ref="C65:G65"/>
    <mergeCell ref="C37:G37"/>
    <mergeCell ref="C39:G39"/>
    <mergeCell ref="C41:G41"/>
    <mergeCell ref="C43:G43"/>
    <mergeCell ref="C44:G44"/>
    <mergeCell ref="C46:G46"/>
    <mergeCell ref="C27:G27"/>
    <mergeCell ref="C28:G28"/>
    <mergeCell ref="C31:G31"/>
    <mergeCell ref="C33:G33"/>
    <mergeCell ref="C34:G34"/>
    <mergeCell ref="C36:G36"/>
    <mergeCell ref="C14:G14"/>
    <mergeCell ref="C15:G15"/>
    <mergeCell ref="C17:G17"/>
    <mergeCell ref="C21:G21"/>
    <mergeCell ref="C23:G23"/>
    <mergeCell ref="C25:G25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scale="75" fitToHeight="0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141_2020_01 141_2020_01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'141_2020_01 141_2020_01 Pol'!Názvy_tisku</vt:lpstr>
      <vt:lpstr>oadresa</vt:lpstr>
      <vt:lpstr>Stavba!Objednatel</vt:lpstr>
      <vt:lpstr>Stavba!Objekt</vt:lpstr>
      <vt:lpstr>'141_2020_01 141_2020_01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2020-05-11T06:04:05Z</cp:lastPrinted>
  <dcterms:created xsi:type="dcterms:W3CDTF">2009-04-08T07:15:50Z</dcterms:created>
  <dcterms:modified xsi:type="dcterms:W3CDTF">2020-05-11T06:25:29Z</dcterms:modified>
</cp:coreProperties>
</file>