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S.Lískovec,Bohunice,Pisárky,Kohoutovice\"/>
    </mc:Choice>
  </mc:AlternateContent>
  <xr:revisionPtr revIDLastSave="0" documentId="13_ncr:1_{6BE8F8C9-DF71-4F5C-900A-DA8B61B5C7AE}" xr6:coauthVersionLast="41" xr6:coauthVersionMax="41" xr10:uidLastSave="{00000000-0000-0000-0000-000000000000}"/>
  <bookViews>
    <workbookView xWindow="-120" yWindow="-120" windowWidth="29040" windowHeight="15840" activeTab="1" xr2:uid="{74D28601-FA8E-44E6-8208-A001BAA3F63D}"/>
  </bookViews>
  <sheets>
    <sheet name="St.Lískovec" sheetId="1" r:id="rId1"/>
    <sheet name="Bohunice" sheetId="3" r:id="rId2"/>
    <sheet name="Pisárky" sheetId="4" r:id="rId3"/>
    <sheet name="Kohoutovice" sheetId="5" r:id="rId4"/>
    <sheet name="REKAPITULACE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5" l="1"/>
  <c r="D18" i="4"/>
  <c r="D25" i="1"/>
  <c r="B28" i="5" l="1"/>
  <c r="D28" i="5" s="1"/>
  <c r="E28" i="5" s="1"/>
  <c r="E29" i="5" s="1"/>
  <c r="B8" i="6" s="1"/>
  <c r="C8" i="6" s="1"/>
  <c r="D8" i="6" s="1"/>
  <c r="E30" i="5" l="1"/>
  <c r="E31" i="5" s="1"/>
  <c r="B26" i="4"/>
  <c r="D26" i="4" s="1"/>
  <c r="E26" i="4" s="1"/>
  <c r="E27" i="4" s="1"/>
  <c r="B7" i="6" s="1"/>
  <c r="C7" i="6" s="1"/>
  <c r="D7" i="6" s="1"/>
  <c r="E28" i="4" l="1"/>
  <c r="E29" i="4" s="1"/>
  <c r="D28" i="3"/>
  <c r="B36" i="3" s="1"/>
  <c r="D16" i="3" l="1"/>
  <c r="B35" i="1"/>
  <c r="D35" i="1" s="1"/>
  <c r="E35" i="1" s="1"/>
  <c r="E36" i="1" s="1"/>
  <c r="E37" i="1" l="1"/>
  <c r="E38" i="1" s="1"/>
  <c r="B5" i="6"/>
  <c r="D36" i="3"/>
  <c r="E36" i="3" s="1"/>
  <c r="B35" i="3"/>
  <c r="D35" i="3" s="1"/>
  <c r="E35" i="3" s="1"/>
  <c r="E37" i="3" l="1"/>
  <c r="E38" i="3"/>
  <c r="E39" i="3" s="1"/>
  <c r="B6" i="6"/>
  <c r="D9" i="6" s="1"/>
  <c r="C5" i="6"/>
  <c r="D5" i="6" s="1"/>
  <c r="C6" i="6" l="1"/>
  <c r="D6" i="6" s="1"/>
  <c r="D11" i="6" s="1"/>
  <c r="D10" i="6" l="1"/>
</calcChain>
</file>

<file path=xl/sharedStrings.xml><?xml version="1.0" encoding="utf-8"?>
<sst xmlns="http://schemas.openxmlformats.org/spreadsheetml/2006/main" count="198" uniqueCount="94">
  <si>
    <t>Katastr</t>
  </si>
  <si>
    <t>Pozemky p.č.</t>
  </si>
  <si>
    <t>Celková výměra pozemku</t>
  </si>
  <si>
    <t>STARÝ LÍSKOVEC</t>
  </si>
  <si>
    <t>902/3</t>
  </si>
  <si>
    <t>977/3</t>
  </si>
  <si>
    <t>1664/1</t>
  </si>
  <si>
    <t>1664/59</t>
  </si>
  <si>
    <t>1664/60</t>
  </si>
  <si>
    <t>1664/62</t>
  </si>
  <si>
    <t>1671/11</t>
  </si>
  <si>
    <t>1671/14</t>
  </si>
  <si>
    <t>1671/16</t>
  </si>
  <si>
    <t>1671/18</t>
  </si>
  <si>
    <t>1671/20</t>
  </si>
  <si>
    <t>1671/22</t>
  </si>
  <si>
    <t>1684/118</t>
  </si>
  <si>
    <t>1684/190</t>
  </si>
  <si>
    <t>1684/192</t>
  </si>
  <si>
    <t>1745/8</t>
  </si>
  <si>
    <t>1762/7</t>
  </si>
  <si>
    <t>BOHUNICE</t>
  </si>
  <si>
    <t>1187/1</t>
  </si>
  <si>
    <t>1187/4</t>
  </si>
  <si>
    <t>1187/6</t>
  </si>
  <si>
    <t>1187/8</t>
  </si>
  <si>
    <t>1190/2</t>
  </si>
  <si>
    <t>1190/3</t>
  </si>
  <si>
    <t>1192/1</t>
  </si>
  <si>
    <t>1197/60</t>
  </si>
  <si>
    <t>1197/61</t>
  </si>
  <si>
    <t>1260/12</t>
  </si>
  <si>
    <t>1260/14</t>
  </si>
  <si>
    <t>pokos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</si>
  <si>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</si>
  <si>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</si>
  <si>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</si>
  <si>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</si>
  <si>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</si>
  <si>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</si>
  <si>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</si>
  <si>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</si>
  <si>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</si>
  <si>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SOUPIS POZEMKŮ - k.ú. STARÝ LÍSKOVEC - REKAPITULACE CENY</t>
  </si>
  <si>
    <t>REKAPITULACE CENY</t>
  </si>
  <si>
    <t xml:space="preserve">MJ/M2 </t>
  </si>
  <si>
    <t>CENA CELKEM           1 PLNĚNÍ</t>
  </si>
  <si>
    <t>CENA CELKEM ZA CELÉ PLNĚNÍ</t>
  </si>
  <si>
    <t xml:space="preserve">CENA/MJ </t>
  </si>
  <si>
    <t>SOUPIS POZEMKŮ - k.ú. BOHUNICE - REKAPITULACE CENY</t>
  </si>
  <si>
    <t xml:space="preserve">Poznámka </t>
  </si>
  <si>
    <t>pokos,nálety,sběr odpadu</t>
  </si>
  <si>
    <t>pokos,nálety</t>
  </si>
  <si>
    <t>B</t>
  </si>
  <si>
    <t>pokos,probírka, sběr odpadu</t>
  </si>
  <si>
    <t>probírka, sběr odpadu</t>
  </si>
  <si>
    <t>SOUPIS POZEMKŮ - k.ú. PISÁRKY - REKAPITULACE CENY</t>
  </si>
  <si>
    <t>PISÁRKY</t>
  </si>
  <si>
    <t>1007/1</t>
  </si>
  <si>
    <t>pokos, probírka</t>
  </si>
  <si>
    <t>1007/7</t>
  </si>
  <si>
    <t>1007/8</t>
  </si>
  <si>
    <t>1015/2</t>
  </si>
  <si>
    <t>1016/2</t>
  </si>
  <si>
    <t>1360/1</t>
  </si>
  <si>
    <t>1418/1</t>
  </si>
  <si>
    <t>SOUPIS POZEMKŮ - k.ú. KOHOUTOVICE - REKAPITULACE CENY</t>
  </si>
  <si>
    <t>KOHOUTOVICE</t>
  </si>
  <si>
    <t>855/20</t>
  </si>
  <si>
    <t>855/21</t>
  </si>
  <si>
    <t>883/1</t>
  </si>
  <si>
    <t>884/1</t>
  </si>
  <si>
    <t>1217/1</t>
  </si>
  <si>
    <t>1217/2</t>
  </si>
  <si>
    <t>1229/1</t>
  </si>
  <si>
    <t>1236/2</t>
  </si>
  <si>
    <t>1239/1</t>
  </si>
  <si>
    <t>1239/2</t>
  </si>
  <si>
    <t>pokos, nálety</t>
  </si>
  <si>
    <t>A.) 3 x pokos, probírka dřevin, odstranění náletových dřevin, sběr odpadu, odvoz a ekologická likvidace veškerého odpadu</t>
  </si>
  <si>
    <t>pokos,probírka</t>
  </si>
  <si>
    <t>B.) 2 x pokos, probírka dřevin,  ekologická likvidace veškerého odpadu</t>
  </si>
  <si>
    <t>pokos, probírka dřevin</t>
  </si>
  <si>
    <t>pokos, probírka dřevin,sběr odpadu</t>
  </si>
  <si>
    <t>pokos, sběr odpadu</t>
  </si>
  <si>
    <t>REKAPITULACE CELKOVÉ CENY ZAKÁZKY</t>
  </si>
  <si>
    <t>DPH 21%</t>
  </si>
  <si>
    <t>CENA CELKEM VČETNĚ DPH</t>
  </si>
  <si>
    <t>CELKEM DPH 21 %</t>
  </si>
  <si>
    <t>Starý Lískovec</t>
  </si>
  <si>
    <t>Bohunice</t>
  </si>
  <si>
    <t>Pisárky</t>
  </si>
  <si>
    <t>Kohoutovice</t>
  </si>
  <si>
    <t>A.) 3 x pokos, probírka dřevin, sběr odpadu, odvoz a ekologická likvidace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</si>
</sst>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3" fontId="3" fillId="2" borderId="26" xfId="0" applyNumberFormat="1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horizontal="center" vertical="center"/>
    </xf>
    <xf numFmtId="3" fontId="5" fillId="2" borderId="2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3" fontId="3" fillId="2" borderId="17" xfId="0" applyNumberFormat="1" applyFont="1" applyFill="1" applyBorder="1" applyAlignment="1">
      <alignment horizontal="center" vertical="center"/>
    </xf>
    <xf numFmtId="3" fontId="3" fillId="2" borderId="18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3" fontId="5" fillId="0" borderId="0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3" borderId="7" xfId="0" applyNumberFormat="1" applyFill="1" applyBorder="1"/>
    <xf numFmtId="4" fontId="0" fillId="0" borderId="28" xfId="0" applyNumberFormat="1" applyBorder="1"/>
    <xf numFmtId="4" fontId="0" fillId="0" borderId="7" xfId="0" applyNumberForma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4" fontId="1" fillId="0" borderId="9" xfId="0" applyNumberFormat="1" applyFont="1" applyBorder="1"/>
    <xf numFmtId="0" fontId="3" fillId="0" borderId="26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0" fillId="0" borderId="4" xfId="0" applyBorder="1"/>
    <xf numFmtId="3" fontId="1" fillId="0" borderId="23" xfId="0" applyNumberFormat="1" applyFont="1" applyFill="1" applyBorder="1" applyAlignment="1">
      <alignment horizontal="center"/>
    </xf>
    <xf numFmtId="3" fontId="1" fillId="0" borderId="2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1" xfId="0" applyBorder="1"/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4" fontId="1" fillId="0" borderId="35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4" fontId="0" fillId="0" borderId="5" xfId="0" applyNumberFormat="1" applyBorder="1" applyAlignment="1">
      <alignment horizontal="right"/>
    </xf>
    <xf numFmtId="4" fontId="0" fillId="0" borderId="5" xfId="0" applyNumberFormat="1" applyBorder="1"/>
    <xf numFmtId="4" fontId="0" fillId="0" borderId="6" xfId="0" applyNumberFormat="1" applyBorder="1"/>
    <xf numFmtId="4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2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31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2" fillId="0" borderId="2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964E-6DCA-417B-81CD-E50CEEC7D7D7}">
  <sheetPr>
    <pageSetUpPr fitToPage="1"/>
  </sheetPr>
  <dimension ref="A1:E38"/>
  <sheetViews>
    <sheetView topLeftCell="A7" workbookViewId="0">
      <selection activeCell="C35" sqref="C35"/>
    </sheetView>
  </sheetViews>
  <sheetFormatPr defaultRowHeight="15" x14ac:dyDescent="0.25"/>
  <cols>
    <col min="1" max="1" width="16.7109375" customWidth="1"/>
    <col min="2" max="3" width="13.7109375" customWidth="1"/>
    <col min="4" max="4" width="13.85546875" customWidth="1"/>
    <col min="5" max="5" width="25" customWidth="1"/>
  </cols>
  <sheetData>
    <row r="1" spans="1:5" x14ac:dyDescent="0.25">
      <c r="D1" s="28"/>
      <c r="E1" s="28" t="s">
        <v>42</v>
      </c>
    </row>
    <row r="3" spans="1:5" x14ac:dyDescent="0.25">
      <c r="A3" s="69" t="s">
        <v>43</v>
      </c>
      <c r="B3" s="69"/>
      <c r="C3" s="69"/>
      <c r="D3" s="69"/>
      <c r="E3" s="69"/>
    </row>
    <row r="4" spans="1:5" x14ac:dyDescent="0.25">
      <c r="A4" s="26"/>
      <c r="B4" s="26"/>
      <c r="C4" s="26"/>
      <c r="D4" s="26"/>
    </row>
    <row r="5" spans="1:5" ht="29.25" customHeight="1" x14ac:dyDescent="0.25">
      <c r="A5" s="73" t="s">
        <v>79</v>
      </c>
      <c r="B5" s="73"/>
      <c r="C5" s="73"/>
      <c r="D5" s="73"/>
      <c r="E5" s="73"/>
    </row>
    <row r="6" spans="1:5" ht="15.75" thickBot="1" x14ac:dyDescent="0.3"/>
    <row r="7" spans="1:5" ht="26.25" thickBot="1" x14ac:dyDescent="0.3">
      <c r="A7" s="9" t="s">
        <v>0</v>
      </c>
      <c r="B7" s="1" t="s">
        <v>1</v>
      </c>
      <c r="C7" s="4" t="s">
        <v>2</v>
      </c>
      <c r="D7" s="13" t="s">
        <v>34</v>
      </c>
      <c r="E7" s="8" t="s">
        <v>41</v>
      </c>
    </row>
    <row r="8" spans="1:5" x14ac:dyDescent="0.25">
      <c r="A8" s="77" t="s">
        <v>3</v>
      </c>
      <c r="B8" s="2" t="s">
        <v>4</v>
      </c>
      <c r="C8" s="5">
        <v>1429</v>
      </c>
      <c r="D8" s="14">
        <v>715</v>
      </c>
      <c r="E8" s="51" t="s">
        <v>55</v>
      </c>
    </row>
    <row r="9" spans="1:5" x14ac:dyDescent="0.25">
      <c r="A9" s="78"/>
      <c r="B9" s="3" t="s">
        <v>5</v>
      </c>
      <c r="C9" s="6">
        <v>961</v>
      </c>
      <c r="D9" s="15">
        <v>961</v>
      </c>
      <c r="E9" s="52" t="s">
        <v>55</v>
      </c>
    </row>
    <row r="10" spans="1:5" x14ac:dyDescent="0.25">
      <c r="A10" s="78"/>
      <c r="B10" s="3" t="s">
        <v>6</v>
      </c>
      <c r="C10" s="6">
        <v>1474</v>
      </c>
      <c r="D10" s="15">
        <v>1474</v>
      </c>
      <c r="E10" s="40" t="s">
        <v>54</v>
      </c>
    </row>
    <row r="11" spans="1:5" x14ac:dyDescent="0.25">
      <c r="A11" s="78"/>
      <c r="B11" s="3" t="s">
        <v>7</v>
      </c>
      <c r="C11" s="6">
        <v>337</v>
      </c>
      <c r="D11" s="15">
        <v>337</v>
      </c>
      <c r="E11" s="40" t="s">
        <v>54</v>
      </c>
    </row>
    <row r="12" spans="1:5" x14ac:dyDescent="0.25">
      <c r="A12" s="78"/>
      <c r="B12" s="3" t="s">
        <v>8</v>
      </c>
      <c r="C12" s="6">
        <v>36</v>
      </c>
      <c r="D12" s="15">
        <v>36</v>
      </c>
      <c r="E12" s="40" t="s">
        <v>54</v>
      </c>
    </row>
    <row r="13" spans="1:5" x14ac:dyDescent="0.25">
      <c r="A13" s="78"/>
      <c r="B13" s="3" t="s">
        <v>9</v>
      </c>
      <c r="C13" s="6">
        <v>694</v>
      </c>
      <c r="D13" s="15">
        <v>694</v>
      </c>
      <c r="E13" s="40" t="s">
        <v>54</v>
      </c>
    </row>
    <row r="14" spans="1:5" x14ac:dyDescent="0.25">
      <c r="A14" s="78"/>
      <c r="B14" s="10" t="s">
        <v>10</v>
      </c>
      <c r="C14" s="6">
        <v>215</v>
      </c>
      <c r="D14" s="15">
        <v>215</v>
      </c>
      <c r="E14" s="40" t="s">
        <v>33</v>
      </c>
    </row>
    <row r="15" spans="1:5" x14ac:dyDescent="0.25">
      <c r="A15" s="78"/>
      <c r="B15" s="10" t="s">
        <v>11</v>
      </c>
      <c r="C15" s="6">
        <v>90</v>
      </c>
      <c r="D15" s="15">
        <v>90</v>
      </c>
      <c r="E15" s="40" t="s">
        <v>33</v>
      </c>
    </row>
    <row r="16" spans="1:5" x14ac:dyDescent="0.25">
      <c r="A16" s="78"/>
      <c r="B16" s="10" t="s">
        <v>12</v>
      </c>
      <c r="C16" s="6">
        <v>129</v>
      </c>
      <c r="D16" s="15">
        <v>129</v>
      </c>
      <c r="E16" s="40" t="s">
        <v>33</v>
      </c>
    </row>
    <row r="17" spans="1:5" x14ac:dyDescent="0.25">
      <c r="A17" s="78"/>
      <c r="B17" s="10" t="s">
        <v>13</v>
      </c>
      <c r="C17" s="6">
        <v>359</v>
      </c>
      <c r="D17" s="15">
        <v>359</v>
      </c>
      <c r="E17" s="40" t="s">
        <v>33</v>
      </c>
    </row>
    <row r="18" spans="1:5" x14ac:dyDescent="0.25">
      <c r="A18" s="78"/>
      <c r="B18" s="10" t="s">
        <v>14</v>
      </c>
      <c r="C18" s="6">
        <v>71</v>
      </c>
      <c r="D18" s="15">
        <v>71</v>
      </c>
      <c r="E18" s="40" t="s">
        <v>33</v>
      </c>
    </row>
    <row r="19" spans="1:5" x14ac:dyDescent="0.25">
      <c r="A19" s="78"/>
      <c r="B19" s="10" t="s">
        <v>15</v>
      </c>
      <c r="C19" s="6">
        <v>64</v>
      </c>
      <c r="D19" s="15">
        <v>64</v>
      </c>
      <c r="E19" s="40" t="s">
        <v>33</v>
      </c>
    </row>
    <row r="20" spans="1:5" x14ac:dyDescent="0.25">
      <c r="A20" s="78"/>
      <c r="B20" s="3" t="s">
        <v>16</v>
      </c>
      <c r="C20" s="6">
        <v>551</v>
      </c>
      <c r="D20" s="15">
        <v>551</v>
      </c>
      <c r="E20" s="40" t="s">
        <v>54</v>
      </c>
    </row>
    <row r="21" spans="1:5" x14ac:dyDescent="0.25">
      <c r="A21" s="78"/>
      <c r="B21" s="3" t="s">
        <v>17</v>
      </c>
      <c r="C21" s="6">
        <v>620</v>
      </c>
      <c r="D21" s="15">
        <v>620</v>
      </c>
      <c r="E21" s="40" t="s">
        <v>54</v>
      </c>
    </row>
    <row r="22" spans="1:5" x14ac:dyDescent="0.25">
      <c r="A22" s="78"/>
      <c r="B22" s="3" t="s">
        <v>18</v>
      </c>
      <c r="C22" s="6">
        <v>5</v>
      </c>
      <c r="D22" s="15">
        <v>5</v>
      </c>
      <c r="E22" s="40" t="s">
        <v>54</v>
      </c>
    </row>
    <row r="23" spans="1:5" x14ac:dyDescent="0.25">
      <c r="A23" s="78"/>
      <c r="B23" s="3" t="s">
        <v>19</v>
      </c>
      <c r="C23" s="6">
        <v>380</v>
      </c>
      <c r="D23" s="15">
        <v>380</v>
      </c>
      <c r="E23" s="40" t="s">
        <v>52</v>
      </c>
    </row>
    <row r="24" spans="1:5" ht="15.75" thickBot="1" x14ac:dyDescent="0.3">
      <c r="A24" s="79"/>
      <c r="B24" s="11" t="s">
        <v>20</v>
      </c>
      <c r="C24" s="12">
        <v>1750</v>
      </c>
      <c r="D24" s="16">
        <v>1750</v>
      </c>
      <c r="E24" s="53" t="s">
        <v>54</v>
      </c>
    </row>
    <row r="25" spans="1:5" ht="15" customHeight="1" thickBot="1" x14ac:dyDescent="0.3">
      <c r="A25" s="80" t="s">
        <v>37</v>
      </c>
      <c r="B25" s="81"/>
      <c r="C25" s="82"/>
      <c r="D25" s="17">
        <f>SUM(D8:D24)</f>
        <v>8451</v>
      </c>
      <c r="E25" s="50"/>
    </row>
    <row r="26" spans="1:5" ht="15" customHeight="1" x14ac:dyDescent="0.25">
      <c r="A26" s="21"/>
      <c r="B26" s="21"/>
      <c r="C26" s="21"/>
      <c r="D26" s="22"/>
    </row>
    <row r="27" spans="1:5" ht="15" customHeight="1" x14ac:dyDescent="0.25">
      <c r="A27" s="21"/>
      <c r="B27" s="21"/>
      <c r="C27" s="21"/>
      <c r="D27" s="22"/>
    </row>
    <row r="28" spans="1:5" ht="15" customHeight="1" x14ac:dyDescent="0.25">
      <c r="A28" s="21"/>
      <c r="B28" s="21"/>
      <c r="C28" s="21"/>
      <c r="D28" s="22"/>
    </row>
    <row r="29" spans="1:5" ht="15" customHeight="1" x14ac:dyDescent="0.25">
      <c r="A29" s="21"/>
      <c r="B29" s="21"/>
      <c r="C29" s="21"/>
      <c r="D29" s="22"/>
    </row>
    <row r="30" spans="1:5" ht="15" customHeight="1" x14ac:dyDescent="0.25">
      <c r="A30" s="21"/>
      <c r="B30" s="21"/>
      <c r="C30" s="21"/>
      <c r="D30" s="22"/>
    </row>
    <row r="32" spans="1:5" x14ac:dyDescent="0.25">
      <c r="A32" s="69" t="s">
        <v>44</v>
      </c>
      <c r="B32" s="69"/>
      <c r="C32" s="69"/>
      <c r="D32" s="69"/>
      <c r="E32" s="69"/>
    </row>
    <row r="33" spans="1:5" ht="15.75" thickBot="1" x14ac:dyDescent="0.3">
      <c r="A33" s="25"/>
    </row>
    <row r="34" spans="1:5" ht="30.75" thickBot="1" x14ac:dyDescent="0.3">
      <c r="A34" s="23" t="s">
        <v>38</v>
      </c>
      <c r="B34" s="24" t="s">
        <v>45</v>
      </c>
      <c r="C34" s="24" t="s">
        <v>48</v>
      </c>
      <c r="D34" s="30" t="s">
        <v>46</v>
      </c>
      <c r="E34" s="31" t="s">
        <v>47</v>
      </c>
    </row>
    <row r="35" spans="1:5" ht="15.75" thickBot="1" x14ac:dyDescent="0.3">
      <c r="A35" s="32" t="s">
        <v>39</v>
      </c>
      <c r="B35" s="33">
        <f>D25</f>
        <v>8451</v>
      </c>
      <c r="C35" s="34"/>
      <c r="D35" s="35">
        <f>B35*C35</f>
        <v>0</v>
      </c>
      <c r="E35" s="36">
        <f>D35*3</f>
        <v>0</v>
      </c>
    </row>
    <row r="36" spans="1:5" x14ac:dyDescent="0.25">
      <c r="A36" s="74" t="s">
        <v>35</v>
      </c>
      <c r="B36" s="75"/>
      <c r="C36" s="75"/>
      <c r="D36" s="76"/>
      <c r="E36" s="37">
        <f>SUM(E35:E35)</f>
        <v>0</v>
      </c>
    </row>
    <row r="37" spans="1:5" x14ac:dyDescent="0.25">
      <c r="A37" s="70" t="s">
        <v>40</v>
      </c>
      <c r="B37" s="71"/>
      <c r="C37" s="71"/>
      <c r="D37" s="72"/>
      <c r="E37" s="38">
        <f>E36/100*21</f>
        <v>0</v>
      </c>
    </row>
    <row r="38" spans="1:5" ht="15.75" thickBot="1" x14ac:dyDescent="0.3">
      <c r="A38" s="66" t="s">
        <v>36</v>
      </c>
      <c r="B38" s="67"/>
      <c r="C38" s="67"/>
      <c r="D38" s="68"/>
      <c r="E38" s="39">
        <f>E36+E37</f>
        <v>0</v>
      </c>
    </row>
  </sheetData>
  <mergeCells count="8">
    <mergeCell ref="A38:D38"/>
    <mergeCell ref="A32:E32"/>
    <mergeCell ref="A37:D37"/>
    <mergeCell ref="A3:E3"/>
    <mergeCell ref="A5:E5"/>
    <mergeCell ref="A36:D36"/>
    <mergeCell ref="A8:A24"/>
    <mergeCell ref="A25:C25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A07A-B9F0-4B48-BA36-ED7AF325B52D}">
  <sheetPr>
    <pageSetUpPr fitToPage="1"/>
  </sheetPr>
  <dimension ref="A1:E39"/>
  <sheetViews>
    <sheetView tabSelected="1" topLeftCell="A10" workbookViewId="0">
      <selection activeCell="E37" sqref="E37"/>
    </sheetView>
  </sheetViews>
  <sheetFormatPr defaultRowHeight="15" x14ac:dyDescent="0.25"/>
  <cols>
    <col min="1" max="1" width="16.7109375" customWidth="1"/>
    <col min="2" max="4" width="13.7109375" customWidth="1"/>
    <col min="5" max="5" width="21.5703125" customWidth="1"/>
  </cols>
  <sheetData>
    <row r="1" spans="1:5" x14ac:dyDescent="0.25">
      <c r="D1" s="28"/>
      <c r="E1" s="28" t="s">
        <v>42</v>
      </c>
    </row>
    <row r="3" spans="1:5" x14ac:dyDescent="0.25">
      <c r="A3" s="69" t="s">
        <v>49</v>
      </c>
      <c r="B3" s="69"/>
      <c r="C3" s="69"/>
      <c r="D3" s="69"/>
      <c r="E3" s="69"/>
    </row>
    <row r="4" spans="1:5" x14ac:dyDescent="0.25">
      <c r="A4" s="27"/>
      <c r="B4" s="27"/>
      <c r="C4" s="27"/>
      <c r="D4" s="27"/>
    </row>
    <row r="5" spans="1:5" ht="31.5" customHeight="1" x14ac:dyDescent="0.25">
      <c r="A5" s="87" t="s">
        <v>79</v>
      </c>
      <c r="B5" s="87"/>
      <c r="C5" s="87"/>
      <c r="D5" s="87"/>
      <c r="E5" s="87"/>
    </row>
    <row r="6" spans="1:5" ht="14.25" customHeight="1" thickBot="1" x14ac:dyDescent="0.3">
      <c r="A6" s="29"/>
      <c r="B6" s="29"/>
      <c r="C6" s="29"/>
      <c r="D6" s="29"/>
      <c r="E6" s="29"/>
    </row>
    <row r="7" spans="1:5" ht="26.25" thickBot="1" x14ac:dyDescent="0.3">
      <c r="A7" s="9" t="s">
        <v>0</v>
      </c>
      <c r="B7" s="1" t="s">
        <v>1</v>
      </c>
      <c r="C7" s="4" t="s">
        <v>2</v>
      </c>
      <c r="D7" s="18" t="s">
        <v>34</v>
      </c>
      <c r="E7" s="43" t="s">
        <v>50</v>
      </c>
    </row>
    <row r="8" spans="1:5" x14ac:dyDescent="0.25">
      <c r="A8" s="78" t="s">
        <v>21</v>
      </c>
      <c r="B8" s="3">
        <v>1189</v>
      </c>
      <c r="C8" s="6">
        <v>239</v>
      </c>
      <c r="D8" s="20">
        <v>239</v>
      </c>
      <c r="E8" s="40" t="s">
        <v>59</v>
      </c>
    </row>
    <row r="9" spans="1:5" x14ac:dyDescent="0.25">
      <c r="A9" s="78"/>
      <c r="B9" s="3" t="s">
        <v>26</v>
      </c>
      <c r="C9" s="6">
        <v>21</v>
      </c>
      <c r="D9" s="20">
        <v>21</v>
      </c>
      <c r="E9" s="40" t="s">
        <v>59</v>
      </c>
    </row>
    <row r="10" spans="1:5" x14ac:dyDescent="0.25">
      <c r="A10" s="78"/>
      <c r="B10" s="3" t="s">
        <v>27</v>
      </c>
      <c r="C10" s="6">
        <v>46</v>
      </c>
      <c r="D10" s="20">
        <v>46</v>
      </c>
      <c r="E10" s="40" t="s">
        <v>59</v>
      </c>
    </row>
    <row r="11" spans="1:5" x14ac:dyDescent="0.25">
      <c r="A11" s="78"/>
      <c r="B11" s="3" t="s">
        <v>28</v>
      </c>
      <c r="C11" s="6">
        <v>1021</v>
      </c>
      <c r="D11" s="20">
        <v>1021</v>
      </c>
      <c r="E11" s="40" t="s">
        <v>78</v>
      </c>
    </row>
    <row r="12" spans="1:5" x14ac:dyDescent="0.25">
      <c r="A12" s="78"/>
      <c r="B12" s="3" t="s">
        <v>29</v>
      </c>
      <c r="C12" s="6">
        <v>1427</v>
      </c>
      <c r="D12" s="20">
        <v>1427</v>
      </c>
      <c r="E12" s="40" t="s">
        <v>78</v>
      </c>
    </row>
    <row r="13" spans="1:5" x14ac:dyDescent="0.25">
      <c r="A13" s="78"/>
      <c r="B13" s="3" t="s">
        <v>30</v>
      </c>
      <c r="C13" s="6">
        <v>734</v>
      </c>
      <c r="D13" s="20">
        <v>734</v>
      </c>
      <c r="E13" s="40" t="s">
        <v>78</v>
      </c>
    </row>
    <row r="14" spans="1:5" x14ac:dyDescent="0.25">
      <c r="A14" s="78"/>
      <c r="B14" s="3" t="s">
        <v>31</v>
      </c>
      <c r="C14" s="6">
        <v>421</v>
      </c>
      <c r="D14" s="20">
        <v>421</v>
      </c>
      <c r="E14" s="40" t="s">
        <v>51</v>
      </c>
    </row>
    <row r="15" spans="1:5" ht="15.75" thickBot="1" x14ac:dyDescent="0.3">
      <c r="A15" s="78"/>
      <c r="B15" s="3" t="s">
        <v>32</v>
      </c>
      <c r="C15" s="6">
        <v>261</v>
      </c>
      <c r="D15" s="20">
        <v>261</v>
      </c>
      <c r="E15" s="40" t="s">
        <v>51</v>
      </c>
    </row>
    <row r="16" spans="1:5" ht="16.5" thickBot="1" x14ac:dyDescent="0.3">
      <c r="A16" s="80" t="s">
        <v>37</v>
      </c>
      <c r="B16" s="81"/>
      <c r="C16" s="86"/>
      <c r="D16" s="47">
        <f>SUM(D8:D15)</f>
        <v>4170</v>
      </c>
      <c r="E16" s="46"/>
    </row>
    <row r="21" spans="1:5" x14ac:dyDescent="0.25">
      <c r="A21" s="73" t="s">
        <v>81</v>
      </c>
      <c r="B21" s="73"/>
      <c r="C21" s="73"/>
      <c r="D21" s="73"/>
      <c r="E21" s="73"/>
    </row>
    <row r="22" spans="1:5" ht="15.75" thickBot="1" x14ac:dyDescent="0.3"/>
    <row r="23" spans="1:5" ht="26.25" thickBot="1" x14ac:dyDescent="0.3">
      <c r="A23" s="9" t="s">
        <v>0</v>
      </c>
      <c r="B23" s="1" t="s">
        <v>1</v>
      </c>
      <c r="C23" s="41" t="s">
        <v>2</v>
      </c>
      <c r="D23" s="42" t="s">
        <v>34</v>
      </c>
      <c r="E23" s="43" t="s">
        <v>50</v>
      </c>
    </row>
    <row r="24" spans="1:5" x14ac:dyDescent="0.25">
      <c r="A24" s="83" t="s">
        <v>21</v>
      </c>
      <c r="B24" s="2" t="s">
        <v>22</v>
      </c>
      <c r="C24" s="5">
        <v>12</v>
      </c>
      <c r="D24" s="19">
        <v>12</v>
      </c>
      <c r="E24" s="44" t="s">
        <v>80</v>
      </c>
    </row>
    <row r="25" spans="1:5" x14ac:dyDescent="0.25">
      <c r="A25" s="84"/>
      <c r="B25" s="7" t="s">
        <v>23</v>
      </c>
      <c r="C25" s="6">
        <v>4042</v>
      </c>
      <c r="D25" s="20">
        <v>4042</v>
      </c>
      <c r="E25" s="45" t="s">
        <v>80</v>
      </c>
    </row>
    <row r="26" spans="1:5" x14ac:dyDescent="0.25">
      <c r="A26" s="84"/>
      <c r="B26" s="7" t="s">
        <v>24</v>
      </c>
      <c r="C26" s="6">
        <v>6463</v>
      </c>
      <c r="D26" s="20">
        <v>6463</v>
      </c>
      <c r="E26" s="45" t="s">
        <v>80</v>
      </c>
    </row>
    <row r="27" spans="1:5" ht="15.75" thickBot="1" x14ac:dyDescent="0.3">
      <c r="A27" s="85"/>
      <c r="B27" s="7" t="s">
        <v>25</v>
      </c>
      <c r="C27" s="6">
        <v>12883</v>
      </c>
      <c r="D27" s="20">
        <v>12883</v>
      </c>
      <c r="E27" s="45" t="s">
        <v>80</v>
      </c>
    </row>
    <row r="28" spans="1:5" ht="16.5" thickBot="1" x14ac:dyDescent="0.3">
      <c r="A28" s="80" t="s">
        <v>37</v>
      </c>
      <c r="B28" s="81"/>
      <c r="C28" s="86"/>
      <c r="D28" s="48">
        <f>SUM(D24:D27)</f>
        <v>23400</v>
      </c>
      <c r="E28" s="46"/>
    </row>
    <row r="32" spans="1:5" x14ac:dyDescent="0.25">
      <c r="A32" s="69" t="s">
        <v>44</v>
      </c>
      <c r="B32" s="69"/>
      <c r="C32" s="69"/>
      <c r="D32" s="69"/>
      <c r="E32" s="69"/>
    </row>
    <row r="33" spans="1:5" ht="15.75" thickBot="1" x14ac:dyDescent="0.3">
      <c r="A33" s="25"/>
    </row>
    <row r="34" spans="1:5" ht="30.75" thickBot="1" x14ac:dyDescent="0.3">
      <c r="A34" s="23" t="s">
        <v>38</v>
      </c>
      <c r="B34" s="24" t="s">
        <v>45</v>
      </c>
      <c r="C34" s="24" t="s">
        <v>48</v>
      </c>
      <c r="D34" s="30" t="s">
        <v>46</v>
      </c>
      <c r="E34" s="31" t="s">
        <v>47</v>
      </c>
    </row>
    <row r="35" spans="1:5" x14ac:dyDescent="0.25">
      <c r="A35" s="32" t="s">
        <v>39</v>
      </c>
      <c r="B35" s="33">
        <f>D16</f>
        <v>4170</v>
      </c>
      <c r="C35" s="34"/>
      <c r="D35" s="35">
        <f>B35*C35</f>
        <v>0</v>
      </c>
      <c r="E35" s="36">
        <f>D35*3</f>
        <v>0</v>
      </c>
    </row>
    <row r="36" spans="1:5" ht="15.75" thickBot="1" x14ac:dyDescent="0.3">
      <c r="A36" s="32" t="s">
        <v>53</v>
      </c>
      <c r="B36" s="33">
        <f>D28</f>
        <v>23400</v>
      </c>
      <c r="C36" s="34"/>
      <c r="D36" s="35">
        <f>B36*C36</f>
        <v>0</v>
      </c>
      <c r="E36" s="36">
        <f>D36*2</f>
        <v>0</v>
      </c>
    </row>
    <row r="37" spans="1:5" x14ac:dyDescent="0.25">
      <c r="A37" s="74" t="s">
        <v>35</v>
      </c>
      <c r="B37" s="75"/>
      <c r="C37" s="75"/>
      <c r="D37" s="76"/>
      <c r="E37" s="37">
        <f>SUM(E35:E36)</f>
        <v>0</v>
      </c>
    </row>
    <row r="38" spans="1:5" x14ac:dyDescent="0.25">
      <c r="A38" s="70" t="s">
        <v>40</v>
      </c>
      <c r="B38" s="71"/>
      <c r="C38" s="71"/>
      <c r="D38" s="72"/>
      <c r="E38" s="38">
        <f>E37/100*21</f>
        <v>0</v>
      </c>
    </row>
    <row r="39" spans="1:5" ht="15.75" thickBot="1" x14ac:dyDescent="0.3">
      <c r="A39" s="66" t="s">
        <v>36</v>
      </c>
      <c r="B39" s="67"/>
      <c r="C39" s="67"/>
      <c r="D39" s="68"/>
      <c r="E39" s="39">
        <f>E37+E38</f>
        <v>0</v>
      </c>
    </row>
  </sheetData>
  <mergeCells count="11">
    <mergeCell ref="A8:A15"/>
    <mergeCell ref="A16:C16"/>
    <mergeCell ref="A3:E3"/>
    <mergeCell ref="A5:E5"/>
    <mergeCell ref="A32:E32"/>
    <mergeCell ref="A37:D37"/>
    <mergeCell ref="A38:D38"/>
    <mergeCell ref="A39:D39"/>
    <mergeCell ref="A21:E21"/>
    <mergeCell ref="A24:A27"/>
    <mergeCell ref="A28:C28"/>
  </mergeCells>
  <pageMargins left="0.25" right="0.25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D81C-38F0-4F2B-A69E-1BCBD60913FD}">
  <dimension ref="A1:E29"/>
  <sheetViews>
    <sheetView workbookViewId="0">
      <selection activeCell="C26" sqref="C26"/>
    </sheetView>
  </sheetViews>
  <sheetFormatPr defaultRowHeight="15" x14ac:dyDescent="0.25"/>
  <cols>
    <col min="1" max="1" width="16.7109375" customWidth="1"/>
    <col min="2" max="3" width="13.7109375" customWidth="1"/>
    <col min="4" max="4" width="13.85546875" customWidth="1"/>
    <col min="5" max="5" width="24.42578125" customWidth="1"/>
  </cols>
  <sheetData>
    <row r="1" spans="1:5" x14ac:dyDescent="0.25">
      <c r="D1" s="28"/>
      <c r="E1" s="28" t="s">
        <v>42</v>
      </c>
    </row>
    <row r="3" spans="1:5" x14ac:dyDescent="0.25">
      <c r="A3" s="69" t="s">
        <v>56</v>
      </c>
      <c r="B3" s="69"/>
      <c r="C3" s="69"/>
      <c r="D3" s="69"/>
      <c r="E3" s="69"/>
    </row>
    <row r="4" spans="1:5" x14ac:dyDescent="0.25">
      <c r="A4" s="49"/>
      <c r="B4" s="49"/>
      <c r="C4" s="49"/>
      <c r="D4" s="49"/>
    </row>
    <row r="5" spans="1:5" ht="29.25" customHeight="1" x14ac:dyDescent="0.25">
      <c r="A5" s="87" t="s">
        <v>79</v>
      </c>
      <c r="B5" s="87"/>
      <c r="C5" s="87"/>
      <c r="D5" s="87"/>
      <c r="E5" s="87"/>
    </row>
    <row r="6" spans="1:5" ht="15.75" thickBot="1" x14ac:dyDescent="0.3"/>
    <row r="7" spans="1:5" ht="26.25" thickBot="1" x14ac:dyDescent="0.3">
      <c r="A7" s="9" t="s">
        <v>0</v>
      </c>
      <c r="B7" s="1" t="s">
        <v>1</v>
      </c>
      <c r="C7" s="4" t="s">
        <v>2</v>
      </c>
      <c r="D7" s="13" t="s">
        <v>34</v>
      </c>
      <c r="E7" s="65" t="s">
        <v>41</v>
      </c>
    </row>
    <row r="8" spans="1:5" x14ac:dyDescent="0.25">
      <c r="A8" s="77" t="s">
        <v>57</v>
      </c>
      <c r="B8" s="2">
        <v>213</v>
      </c>
      <c r="C8" s="5">
        <v>113</v>
      </c>
      <c r="D8" s="14">
        <v>113</v>
      </c>
      <c r="E8" s="51" t="s">
        <v>52</v>
      </c>
    </row>
    <row r="9" spans="1:5" x14ac:dyDescent="0.25">
      <c r="A9" s="78"/>
      <c r="B9" s="3">
        <v>216</v>
      </c>
      <c r="C9" s="6">
        <v>208</v>
      </c>
      <c r="D9" s="15">
        <v>208</v>
      </c>
      <c r="E9" s="52" t="s">
        <v>52</v>
      </c>
    </row>
    <row r="10" spans="1:5" x14ac:dyDescent="0.25">
      <c r="A10" s="78"/>
      <c r="B10" s="3" t="s">
        <v>58</v>
      </c>
      <c r="C10" s="6">
        <v>4519</v>
      </c>
      <c r="D10" s="15">
        <v>4519</v>
      </c>
      <c r="E10" s="40" t="s">
        <v>59</v>
      </c>
    </row>
    <row r="11" spans="1:5" x14ac:dyDescent="0.25">
      <c r="A11" s="78"/>
      <c r="B11" s="3" t="s">
        <v>60</v>
      </c>
      <c r="C11" s="6">
        <v>108</v>
      </c>
      <c r="D11" s="15">
        <v>108</v>
      </c>
      <c r="E11" s="40" t="s">
        <v>59</v>
      </c>
    </row>
    <row r="12" spans="1:5" x14ac:dyDescent="0.25">
      <c r="A12" s="78"/>
      <c r="B12" s="3" t="s">
        <v>61</v>
      </c>
      <c r="C12" s="6">
        <v>277</v>
      </c>
      <c r="D12" s="15">
        <v>277</v>
      </c>
      <c r="E12" s="40" t="s">
        <v>59</v>
      </c>
    </row>
    <row r="13" spans="1:5" x14ac:dyDescent="0.25">
      <c r="A13" s="78"/>
      <c r="B13" s="3" t="s">
        <v>62</v>
      </c>
      <c r="C13" s="6">
        <v>16</v>
      </c>
      <c r="D13" s="15">
        <v>16</v>
      </c>
      <c r="E13" s="40" t="s">
        <v>59</v>
      </c>
    </row>
    <row r="14" spans="1:5" x14ac:dyDescent="0.25">
      <c r="A14" s="78"/>
      <c r="B14" s="10" t="s">
        <v>63</v>
      </c>
      <c r="C14" s="6">
        <v>118</v>
      </c>
      <c r="D14" s="15">
        <v>118</v>
      </c>
      <c r="E14" s="40" t="s">
        <v>59</v>
      </c>
    </row>
    <row r="15" spans="1:5" x14ac:dyDescent="0.25">
      <c r="A15" s="78"/>
      <c r="B15" s="10">
        <v>1021</v>
      </c>
      <c r="C15" s="6">
        <v>641</v>
      </c>
      <c r="D15" s="15">
        <v>641</v>
      </c>
      <c r="E15" s="40" t="s">
        <v>59</v>
      </c>
    </row>
    <row r="16" spans="1:5" x14ac:dyDescent="0.25">
      <c r="A16" s="78"/>
      <c r="B16" s="10" t="s">
        <v>64</v>
      </c>
      <c r="C16" s="6">
        <v>495</v>
      </c>
      <c r="D16" s="15">
        <v>495</v>
      </c>
      <c r="E16" s="40" t="s">
        <v>59</v>
      </c>
    </row>
    <row r="17" spans="1:5" ht="15.75" thickBot="1" x14ac:dyDescent="0.3">
      <c r="A17" s="78"/>
      <c r="B17" s="10" t="s">
        <v>65</v>
      </c>
      <c r="C17" s="6">
        <v>1203</v>
      </c>
      <c r="D17" s="15">
        <v>1203</v>
      </c>
      <c r="E17" s="40" t="s">
        <v>55</v>
      </c>
    </row>
    <row r="18" spans="1:5" ht="15" customHeight="1" thickBot="1" x14ac:dyDescent="0.3">
      <c r="A18" s="80" t="s">
        <v>37</v>
      </c>
      <c r="B18" s="81"/>
      <c r="C18" s="82"/>
      <c r="D18" s="17">
        <f>SUM(D8:D17)</f>
        <v>7698</v>
      </c>
      <c r="E18" s="50"/>
    </row>
    <row r="19" spans="1:5" ht="15" customHeight="1" x14ac:dyDescent="0.25">
      <c r="A19" s="21"/>
      <c r="B19" s="21"/>
      <c r="C19" s="21"/>
      <c r="D19" s="22"/>
    </row>
    <row r="20" spans="1:5" ht="15" customHeight="1" x14ac:dyDescent="0.25">
      <c r="A20" s="21"/>
      <c r="B20" s="21"/>
      <c r="C20" s="21"/>
      <c r="D20" s="22"/>
    </row>
    <row r="21" spans="1:5" ht="15" customHeight="1" x14ac:dyDescent="0.25">
      <c r="A21" s="21"/>
      <c r="B21" s="21"/>
      <c r="C21" s="21"/>
      <c r="D21" s="22"/>
    </row>
    <row r="23" spans="1:5" x14ac:dyDescent="0.25">
      <c r="A23" s="69" t="s">
        <v>44</v>
      </c>
      <c r="B23" s="69"/>
      <c r="C23" s="69"/>
      <c r="D23" s="69"/>
      <c r="E23" s="69"/>
    </row>
    <row r="24" spans="1:5" ht="15.75" thickBot="1" x14ac:dyDescent="0.3">
      <c r="A24" s="25"/>
    </row>
    <row r="25" spans="1:5" ht="30.75" thickBot="1" x14ac:dyDescent="0.3">
      <c r="A25" s="23" t="s">
        <v>38</v>
      </c>
      <c r="B25" s="24" t="s">
        <v>45</v>
      </c>
      <c r="C25" s="24" t="s">
        <v>48</v>
      </c>
      <c r="D25" s="30" t="s">
        <v>46</v>
      </c>
      <c r="E25" s="31" t="s">
        <v>47</v>
      </c>
    </row>
    <row r="26" spans="1:5" ht="15.75" thickBot="1" x14ac:dyDescent="0.3">
      <c r="A26" s="32" t="s">
        <v>39</v>
      </c>
      <c r="B26" s="33">
        <f>D18</f>
        <v>7698</v>
      </c>
      <c r="C26" s="34"/>
      <c r="D26" s="35">
        <f>B26*C26</f>
        <v>0</v>
      </c>
      <c r="E26" s="36">
        <f>D26*3</f>
        <v>0</v>
      </c>
    </row>
    <row r="27" spans="1:5" x14ac:dyDescent="0.25">
      <c r="A27" s="74" t="s">
        <v>35</v>
      </c>
      <c r="B27" s="75"/>
      <c r="C27" s="75"/>
      <c r="D27" s="76"/>
      <c r="E27" s="37">
        <f>SUM(E26:E26)</f>
        <v>0</v>
      </c>
    </row>
    <row r="28" spans="1:5" x14ac:dyDescent="0.25">
      <c r="A28" s="70" t="s">
        <v>40</v>
      </c>
      <c r="B28" s="71"/>
      <c r="C28" s="71"/>
      <c r="D28" s="72"/>
      <c r="E28" s="38">
        <f>E27/100*21</f>
        <v>0</v>
      </c>
    </row>
    <row r="29" spans="1:5" ht="15.75" thickBot="1" x14ac:dyDescent="0.3">
      <c r="A29" s="66" t="s">
        <v>36</v>
      </c>
      <c r="B29" s="67"/>
      <c r="C29" s="67"/>
      <c r="D29" s="68"/>
      <c r="E29" s="39">
        <f>E27+E28</f>
        <v>0</v>
      </c>
    </row>
  </sheetData>
  <mergeCells count="8">
    <mergeCell ref="A28:D28"/>
    <mergeCell ref="A29:D29"/>
    <mergeCell ref="A3:E3"/>
    <mergeCell ref="A5:E5"/>
    <mergeCell ref="A8:A17"/>
    <mergeCell ref="A18:C18"/>
    <mergeCell ref="A23:E23"/>
    <mergeCell ref="A27:D2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5BB31-2A3C-4C1A-9F02-FD409A97F61D}">
  <dimension ref="A1:E31"/>
  <sheetViews>
    <sheetView topLeftCell="A15" workbookViewId="0">
      <selection activeCell="I35" sqref="I35"/>
    </sheetView>
  </sheetViews>
  <sheetFormatPr defaultRowHeight="15" x14ac:dyDescent="0.25"/>
  <cols>
    <col min="1" max="1" width="14.28515625" customWidth="1"/>
    <col min="2" max="2" width="11.42578125" customWidth="1"/>
    <col min="3" max="3" width="13.140625" customWidth="1"/>
    <col min="4" max="4" width="13.85546875" customWidth="1"/>
    <col min="5" max="5" width="29.7109375" customWidth="1"/>
  </cols>
  <sheetData>
    <row r="1" spans="1:5" x14ac:dyDescent="0.25">
      <c r="D1" s="28"/>
      <c r="E1" s="28" t="s">
        <v>42</v>
      </c>
    </row>
    <row r="3" spans="1:5" x14ac:dyDescent="0.25">
      <c r="A3" s="69" t="s">
        <v>66</v>
      </c>
      <c r="B3" s="69"/>
      <c r="C3" s="69"/>
      <c r="D3" s="69"/>
      <c r="E3" s="69"/>
    </row>
    <row r="4" spans="1:5" x14ac:dyDescent="0.25">
      <c r="A4" s="54"/>
      <c r="B4" s="54"/>
      <c r="C4" s="54"/>
      <c r="D4" s="54"/>
    </row>
    <row r="5" spans="1:5" ht="29.25" customHeight="1" x14ac:dyDescent="0.25">
      <c r="A5" s="73" t="s">
        <v>93</v>
      </c>
      <c r="B5" s="73"/>
      <c r="C5" s="73"/>
      <c r="D5" s="73"/>
      <c r="E5" s="73"/>
    </row>
    <row r="6" spans="1:5" ht="15.75" thickBot="1" x14ac:dyDescent="0.3"/>
    <row r="7" spans="1:5" ht="27" customHeight="1" thickBot="1" x14ac:dyDescent="0.3">
      <c r="A7" s="9" t="s">
        <v>0</v>
      </c>
      <c r="B7" s="1" t="s">
        <v>1</v>
      </c>
      <c r="C7" s="4" t="s">
        <v>2</v>
      </c>
      <c r="D7" s="13" t="s">
        <v>34</v>
      </c>
      <c r="E7" s="65" t="s">
        <v>41</v>
      </c>
    </row>
    <row r="8" spans="1:5" x14ac:dyDescent="0.25">
      <c r="A8" s="77" t="s">
        <v>67</v>
      </c>
      <c r="B8" s="2" t="s">
        <v>68</v>
      </c>
      <c r="C8" s="5">
        <v>164</v>
      </c>
      <c r="D8" s="14">
        <v>164</v>
      </c>
      <c r="E8" s="51" t="s">
        <v>82</v>
      </c>
    </row>
    <row r="9" spans="1:5" x14ac:dyDescent="0.25">
      <c r="A9" s="78"/>
      <c r="B9" s="3" t="s">
        <v>69</v>
      </c>
      <c r="C9" s="6">
        <v>428</v>
      </c>
      <c r="D9" s="15">
        <v>428</v>
      </c>
      <c r="E9" s="52" t="s">
        <v>82</v>
      </c>
    </row>
    <row r="10" spans="1:5" x14ac:dyDescent="0.25">
      <c r="A10" s="78"/>
      <c r="B10" s="3" t="s">
        <v>70</v>
      </c>
      <c r="C10" s="6">
        <v>988</v>
      </c>
      <c r="D10" s="15">
        <v>988</v>
      </c>
      <c r="E10" s="40" t="s">
        <v>83</v>
      </c>
    </row>
    <row r="11" spans="1:5" x14ac:dyDescent="0.25">
      <c r="A11" s="78"/>
      <c r="B11" s="3" t="s">
        <v>71</v>
      </c>
      <c r="C11" s="6">
        <v>978</v>
      </c>
      <c r="D11" s="15">
        <v>978</v>
      </c>
      <c r="E11" s="40" t="s">
        <v>83</v>
      </c>
    </row>
    <row r="12" spans="1:5" x14ac:dyDescent="0.25">
      <c r="A12" s="78"/>
      <c r="B12" s="3" t="s">
        <v>72</v>
      </c>
      <c r="C12" s="6">
        <v>3916</v>
      </c>
      <c r="D12" s="15">
        <v>3916</v>
      </c>
      <c r="E12" s="40" t="s">
        <v>84</v>
      </c>
    </row>
    <row r="13" spans="1:5" x14ac:dyDescent="0.25">
      <c r="A13" s="78"/>
      <c r="B13" s="3" t="s">
        <v>73</v>
      </c>
      <c r="C13" s="6">
        <v>510</v>
      </c>
      <c r="D13" s="15">
        <v>510</v>
      </c>
      <c r="E13" s="40" t="s">
        <v>84</v>
      </c>
    </row>
    <row r="14" spans="1:5" x14ac:dyDescent="0.25">
      <c r="A14" s="78"/>
      <c r="B14" s="10" t="s">
        <v>74</v>
      </c>
      <c r="C14" s="6">
        <v>4193</v>
      </c>
      <c r="D14" s="15">
        <v>900</v>
      </c>
      <c r="E14" s="52" t="s">
        <v>82</v>
      </c>
    </row>
    <row r="15" spans="1:5" x14ac:dyDescent="0.25">
      <c r="A15" s="78"/>
      <c r="B15" s="10" t="s">
        <v>75</v>
      </c>
      <c r="C15" s="6">
        <v>9204</v>
      </c>
      <c r="D15" s="15">
        <v>5000</v>
      </c>
      <c r="E15" s="52" t="s">
        <v>82</v>
      </c>
    </row>
    <row r="16" spans="1:5" x14ac:dyDescent="0.25">
      <c r="A16" s="78"/>
      <c r="B16" s="10">
        <v>1238</v>
      </c>
      <c r="C16" s="6">
        <v>1014</v>
      </c>
      <c r="D16" s="15">
        <v>300</v>
      </c>
      <c r="E16" s="52" t="s">
        <v>82</v>
      </c>
    </row>
    <row r="17" spans="1:5" x14ac:dyDescent="0.25">
      <c r="A17" s="78"/>
      <c r="B17" s="10" t="s">
        <v>76</v>
      </c>
      <c r="C17" s="6">
        <v>500</v>
      </c>
      <c r="D17" s="15">
        <v>500</v>
      </c>
      <c r="E17" s="52" t="s">
        <v>82</v>
      </c>
    </row>
    <row r="18" spans="1:5" x14ac:dyDescent="0.25">
      <c r="A18" s="78"/>
      <c r="B18" s="10" t="s">
        <v>77</v>
      </c>
      <c r="C18" s="6">
        <v>746</v>
      </c>
      <c r="D18" s="15">
        <v>746</v>
      </c>
      <c r="E18" s="52" t="s">
        <v>82</v>
      </c>
    </row>
    <row r="19" spans="1:5" x14ac:dyDescent="0.25">
      <c r="A19" s="78"/>
      <c r="B19" s="10">
        <v>1240</v>
      </c>
      <c r="C19" s="6">
        <v>649</v>
      </c>
      <c r="D19" s="15">
        <v>640</v>
      </c>
      <c r="E19" s="52" t="s">
        <v>82</v>
      </c>
    </row>
    <row r="20" spans="1:5" ht="15.75" thickBot="1" x14ac:dyDescent="0.3">
      <c r="A20" s="78"/>
      <c r="B20" s="10">
        <v>1241</v>
      </c>
      <c r="C20" s="6">
        <v>510</v>
      </c>
      <c r="D20" s="15">
        <v>510</v>
      </c>
      <c r="E20" s="52" t="s">
        <v>82</v>
      </c>
    </row>
    <row r="21" spans="1:5" ht="15" customHeight="1" thickBot="1" x14ac:dyDescent="0.3">
      <c r="A21" s="80" t="s">
        <v>37</v>
      </c>
      <c r="B21" s="81"/>
      <c r="C21" s="82"/>
      <c r="D21" s="17">
        <f>SUM(D8:D20)</f>
        <v>15580</v>
      </c>
      <c r="E21" s="50"/>
    </row>
    <row r="22" spans="1:5" ht="15" customHeight="1" x14ac:dyDescent="0.25">
      <c r="A22" s="21"/>
      <c r="B22" s="21"/>
      <c r="C22" s="21"/>
      <c r="D22" s="22"/>
    </row>
    <row r="23" spans="1:5" ht="15" customHeight="1" x14ac:dyDescent="0.25">
      <c r="A23" s="21"/>
      <c r="B23" s="21"/>
      <c r="C23" s="21"/>
      <c r="D23" s="22"/>
    </row>
    <row r="25" spans="1:5" x14ac:dyDescent="0.25">
      <c r="A25" s="69" t="s">
        <v>44</v>
      </c>
      <c r="B25" s="69"/>
      <c r="C25" s="69"/>
      <c r="D25" s="69"/>
      <c r="E25" s="69"/>
    </row>
    <row r="26" spans="1:5" ht="15.75" thickBot="1" x14ac:dyDescent="0.3">
      <c r="A26" s="25"/>
    </row>
    <row r="27" spans="1:5" ht="30.75" thickBot="1" x14ac:dyDescent="0.3">
      <c r="A27" s="23" t="s">
        <v>38</v>
      </c>
      <c r="B27" s="24" t="s">
        <v>45</v>
      </c>
      <c r="C27" s="24" t="s">
        <v>48</v>
      </c>
      <c r="D27" s="30" t="s">
        <v>46</v>
      </c>
      <c r="E27" s="31" t="s">
        <v>47</v>
      </c>
    </row>
    <row r="28" spans="1:5" ht="15.75" thickBot="1" x14ac:dyDescent="0.3">
      <c r="A28" s="32" t="s">
        <v>39</v>
      </c>
      <c r="B28" s="33">
        <f>D21</f>
        <v>15580</v>
      </c>
      <c r="C28" s="34"/>
      <c r="D28" s="35">
        <f>B28*C28</f>
        <v>0</v>
      </c>
      <c r="E28" s="36">
        <f>D28*3</f>
        <v>0</v>
      </c>
    </row>
    <row r="29" spans="1:5" x14ac:dyDescent="0.25">
      <c r="A29" s="74" t="s">
        <v>35</v>
      </c>
      <c r="B29" s="75"/>
      <c r="C29" s="75"/>
      <c r="D29" s="76"/>
      <c r="E29" s="37">
        <f>SUM(E28:E28)</f>
        <v>0</v>
      </c>
    </row>
    <row r="30" spans="1:5" x14ac:dyDescent="0.25">
      <c r="A30" s="70" t="s">
        <v>40</v>
      </c>
      <c r="B30" s="71"/>
      <c r="C30" s="71"/>
      <c r="D30" s="72"/>
      <c r="E30" s="38">
        <f>E29/100*21</f>
        <v>0</v>
      </c>
    </row>
    <row r="31" spans="1:5" ht="15.75" thickBot="1" x14ac:dyDescent="0.3">
      <c r="A31" s="66" t="s">
        <v>36</v>
      </c>
      <c r="B31" s="67"/>
      <c r="C31" s="67"/>
      <c r="D31" s="68"/>
      <c r="E31" s="39">
        <f>E29+E30</f>
        <v>0</v>
      </c>
    </row>
  </sheetData>
  <mergeCells count="8">
    <mergeCell ref="A30:D30"/>
    <mergeCell ref="A31:D31"/>
    <mergeCell ref="A3:E3"/>
    <mergeCell ref="A5:E5"/>
    <mergeCell ref="A8:A20"/>
    <mergeCell ref="A21:C21"/>
    <mergeCell ref="A25:E25"/>
    <mergeCell ref="A29:D29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B5DB-ECD6-4F73-9263-A6DC93D43560}">
  <dimension ref="A2:D11"/>
  <sheetViews>
    <sheetView workbookViewId="0">
      <selection sqref="A1:D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69" t="s">
        <v>85</v>
      </c>
      <c r="B2" s="69"/>
      <c r="C2" s="69"/>
      <c r="D2" s="69"/>
    </row>
    <row r="3" spans="1:4" ht="15.75" thickBot="1" x14ac:dyDescent="0.3">
      <c r="A3" s="25"/>
    </row>
    <row r="4" spans="1:4" ht="30.75" thickBot="1" x14ac:dyDescent="0.3">
      <c r="A4" s="55" t="s">
        <v>0</v>
      </c>
      <c r="B4" s="56" t="s">
        <v>35</v>
      </c>
      <c r="C4" s="57" t="s">
        <v>86</v>
      </c>
      <c r="D4" s="58" t="s">
        <v>87</v>
      </c>
    </row>
    <row r="5" spans="1:4" x14ac:dyDescent="0.25">
      <c r="A5" s="59" t="s">
        <v>89</v>
      </c>
      <c r="B5" s="60">
        <f>St.Lískovec!E36</f>
        <v>0</v>
      </c>
      <c r="C5" s="61">
        <f>B5/100*21</f>
        <v>0</v>
      </c>
      <c r="D5" s="62">
        <f>B5+C5</f>
        <v>0</v>
      </c>
    </row>
    <row r="6" spans="1:4" x14ac:dyDescent="0.25">
      <c r="A6" s="32" t="s">
        <v>90</v>
      </c>
      <c r="B6" s="63">
        <f>Bohunice!E37</f>
        <v>0</v>
      </c>
      <c r="C6" s="64">
        <f>B6/100*21</f>
        <v>0</v>
      </c>
      <c r="D6" s="36">
        <f>B6+C6</f>
        <v>0</v>
      </c>
    </row>
    <row r="7" spans="1:4" x14ac:dyDescent="0.25">
      <c r="A7" s="32" t="s">
        <v>91</v>
      </c>
      <c r="B7" s="63">
        <f>Pisárky!E27</f>
        <v>0</v>
      </c>
      <c r="C7" s="64">
        <f t="shared" ref="C7:C8" si="0">B7/100*21</f>
        <v>0</v>
      </c>
      <c r="D7" s="36">
        <f t="shared" ref="D7:D8" si="1">B7+C7</f>
        <v>0</v>
      </c>
    </row>
    <row r="8" spans="1:4" ht="15.75" thickBot="1" x14ac:dyDescent="0.3">
      <c r="A8" s="32" t="s">
        <v>92</v>
      </c>
      <c r="B8" s="63">
        <f>Kohoutovice!E29</f>
        <v>0</v>
      </c>
      <c r="C8" s="64">
        <f t="shared" si="0"/>
        <v>0</v>
      </c>
      <c r="D8" s="36">
        <f t="shared" si="1"/>
        <v>0</v>
      </c>
    </row>
    <row r="9" spans="1:4" x14ac:dyDescent="0.25">
      <c r="A9" s="74" t="s">
        <v>35</v>
      </c>
      <c r="B9" s="75"/>
      <c r="C9" s="76"/>
      <c r="D9" s="37">
        <f>SUM(B5:B8)</f>
        <v>0</v>
      </c>
    </row>
    <row r="10" spans="1:4" x14ac:dyDescent="0.25">
      <c r="A10" s="70" t="s">
        <v>88</v>
      </c>
      <c r="B10" s="71"/>
      <c r="C10" s="72"/>
      <c r="D10" s="36">
        <f>SUM(C5:C8)</f>
        <v>0</v>
      </c>
    </row>
    <row r="11" spans="1:4" ht="15.75" thickBot="1" x14ac:dyDescent="0.3">
      <c r="A11" s="66" t="s">
        <v>36</v>
      </c>
      <c r="B11" s="67"/>
      <c r="C11" s="68"/>
      <c r="D11" s="39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St.Lískovec</vt:lpstr>
      <vt:lpstr>Bohunice</vt:lpstr>
      <vt:lpstr>Pisárky</vt:lpstr>
      <vt:lpstr>Kohoutovice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2021-04-19T13:28:38Z</cp:lastPrinted>
  <dcterms:created xsi:type="dcterms:W3CDTF">2021-01-25T06:42:47Z</dcterms:created>
  <dcterms:modified xsi:type="dcterms:W3CDTF">2021-04-19T14:03:29Z</dcterms:modified>
</cp:coreProperties>
</file>