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Staré Brno, Veveří, Trnitá, Štýřice, Stránice - H\ZD\"/>
    </mc:Choice>
  </mc:AlternateContent>
  <xr:revisionPtr revIDLastSave="0" documentId="13_ncr:1_{2889E6D1-1C31-4871-88BA-D35EAADDD0AC}" xr6:coauthVersionLast="41" xr6:coauthVersionMax="41" xr10:uidLastSave="{00000000-0000-0000-0000-000000000000}"/>
  <bookViews>
    <workbookView xWindow="-120" yWindow="-120" windowWidth="29040" windowHeight="15840" activeTab="5" xr2:uid="{74D28601-FA8E-44E6-8208-A001BAA3F63D}"/>
  </bookViews>
  <sheets>
    <sheet name="Staré Brno" sheetId="13" r:id="rId1"/>
    <sheet name="Štýřice" sheetId="14" r:id="rId2"/>
    <sheet name="Trnitá" sheetId="15" r:id="rId3"/>
    <sheet name="Stránice" sheetId="19" r:id="rId4"/>
    <sheet name="Veveří" sheetId="16" r:id="rId5"/>
    <sheet name="REKAPITULACE" sheetId="1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18" l="1"/>
  <c r="D29" i="16"/>
  <c r="D19" i="16"/>
  <c r="D13" i="19"/>
  <c r="D15" i="15"/>
  <c r="D20" i="14"/>
  <c r="D22" i="13"/>
  <c r="B36" i="16" l="1"/>
  <c r="D36" i="16" s="1"/>
  <c r="E36" i="16" s="1"/>
  <c r="D21" i="15"/>
  <c r="B35" i="15" s="1"/>
  <c r="D35" i="15" s="1"/>
  <c r="E35" i="15" s="1"/>
  <c r="D27" i="15"/>
  <c r="B36" i="15" s="1"/>
  <c r="D36" i="15" s="1"/>
  <c r="E36" i="15" s="1"/>
  <c r="B20" i="19" l="1"/>
  <c r="D20" i="19" s="1"/>
  <c r="E20" i="19" l="1"/>
  <c r="E21" i="19" s="1"/>
  <c r="B8" i="18" l="1"/>
  <c r="C8" i="18" s="1"/>
  <c r="D8" i="18" s="1"/>
  <c r="E22" i="19"/>
  <c r="E23" i="19" s="1"/>
  <c r="B34" i="15"/>
  <c r="D34" i="15" s="1"/>
  <c r="E34" i="15" s="1"/>
  <c r="E37" i="15" s="1"/>
  <c r="B35" i="16"/>
  <c r="D35" i="16" s="1"/>
  <c r="E35" i="16" l="1"/>
  <c r="E37" i="16" s="1"/>
  <c r="B9" i="18" l="1"/>
  <c r="C9" i="18" s="1"/>
  <c r="D9" i="18" s="1"/>
  <c r="E38" i="16"/>
  <c r="E39" i="16" s="1"/>
  <c r="B7" i="18"/>
  <c r="C7" i="18" l="1"/>
  <c r="D7" i="18" s="1"/>
  <c r="E38" i="15"/>
  <c r="E39" i="15" s="1"/>
  <c r="B27" i="14"/>
  <c r="D27" i="14" s="1"/>
  <c r="E27" i="14" s="1"/>
  <c r="E28" i="14" l="1"/>
  <c r="E29" i="14" l="1"/>
  <c r="E30" i="14" s="1"/>
  <c r="B6" i="18"/>
  <c r="B29" i="13"/>
  <c r="D29" i="13" s="1"/>
  <c r="E29" i="13" s="1"/>
  <c r="E30" i="13" s="1"/>
  <c r="C6" i="18" l="1"/>
  <c r="D6" i="18" s="1"/>
  <c r="E31" i="13" l="1"/>
  <c r="E32" i="13" s="1"/>
  <c r="B5" i="18"/>
  <c r="C5" i="18" l="1"/>
  <c r="D11" i="18" s="1"/>
  <c r="D5" i="18" l="1"/>
  <c r="D12" i="18" s="1"/>
</calcChain>
</file>

<file path=xl/sharedStrings.xml><?xml version="1.0" encoding="utf-8"?>
<sst xmlns="http://schemas.openxmlformats.org/spreadsheetml/2006/main" count="232" uniqueCount="87">
  <si>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</si>
  <si>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</si>
  <si>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</si>
  <si>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</si>
  <si>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</si>
  <si>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</si>
  <si>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</si>
  <si>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</si>
  <si>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</si>
  <si>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</si>
  <si>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</si>
  <si>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</si>
  <si>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</si>
  <si>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</si>
  <si>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</si>
  <si>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>SOUPIS POZEMKŮ - k.ú. STARÉ BRNO - REKAPITULACE CENY</t>
  </si>
  <si>
    <t>STARÉ BRNO</t>
  </si>
  <si>
    <t>65/8</t>
  </si>
  <si>
    <t>66/1</t>
  </si>
  <si>
    <t>70/1</t>
  </si>
  <si>
    <t>962/1</t>
  </si>
  <si>
    <t>1145/1</t>
  </si>
  <si>
    <t xml:space="preserve">CENA/MJ </t>
  </si>
  <si>
    <t>SOUPIS POZEMKŮ - k.ú. ŠTÝŘICE - REKAPITULACE CENY</t>
  </si>
  <si>
    <t>ŠTÝŘICE</t>
  </si>
  <si>
    <t>60/2</t>
  </si>
  <si>
    <t>60/9</t>
  </si>
  <si>
    <t>60/18</t>
  </si>
  <si>
    <t>207/23</t>
  </si>
  <si>
    <t>207/48</t>
  </si>
  <si>
    <t>1697/7</t>
  </si>
  <si>
    <t>1697/16</t>
  </si>
  <si>
    <t>1697/17</t>
  </si>
  <si>
    <t>1697/60</t>
  </si>
  <si>
    <t>1697/68</t>
  </si>
  <si>
    <t>1849/14</t>
  </si>
  <si>
    <t>SOUPIS POZEMKŮ - k.ú. TRNITÁ - REKAPITULACE CENY</t>
  </si>
  <si>
    <t>TRNITÁ</t>
  </si>
  <si>
    <t>231/4</t>
  </si>
  <si>
    <t>799/6</t>
  </si>
  <si>
    <t>SOUPIS POZEMKŮ - k.ú. VEVEŘÍ - REKAPITULACE CENY</t>
  </si>
  <si>
    <t>VEVEŘÍ</t>
  </si>
  <si>
    <t>724/7</t>
  </si>
  <si>
    <t>739/1</t>
  </si>
  <si>
    <t>740/1</t>
  </si>
  <si>
    <t>345/8</t>
  </si>
  <si>
    <t>447/1</t>
  </si>
  <si>
    <t>825/2</t>
  </si>
  <si>
    <t>196/2</t>
  </si>
  <si>
    <t>1354/1</t>
  </si>
  <si>
    <t>SOUPIS POZEMKŮ - k.ú. STRÁNICE - REKAPITULACE CENY</t>
  </si>
  <si>
    <t>STRÁNICE</t>
  </si>
  <si>
    <t>pokos</t>
  </si>
  <si>
    <t xml:space="preserve">Poznámka </t>
  </si>
  <si>
    <t xml:space="preserve"> pokos, sběr odpadu</t>
  </si>
  <si>
    <t>pokos, nálety</t>
  </si>
  <si>
    <t>pokos, sběr odpadu</t>
  </si>
  <si>
    <t>pokos,nálety</t>
  </si>
  <si>
    <t>pokos,nálety,odpad</t>
  </si>
  <si>
    <t>DPH 21%</t>
  </si>
  <si>
    <t>CENA CELKEM VČETNĚ DPH</t>
  </si>
  <si>
    <t>CELKEM DPH 21 %</t>
  </si>
  <si>
    <t>REKAPITULACE CELKOVÉ CENY ZAKÁZKY</t>
  </si>
  <si>
    <t>Staré Brno</t>
  </si>
  <si>
    <t>Štýřice</t>
  </si>
  <si>
    <t>Trnitá</t>
  </si>
  <si>
    <t>Stránice</t>
  </si>
  <si>
    <t>Veveří</t>
  </si>
  <si>
    <t>513/2</t>
  </si>
  <si>
    <t>1355/2</t>
  </si>
  <si>
    <t>1500/76</t>
  </si>
  <si>
    <t>1500/77</t>
  </si>
  <si>
    <t>1340/93</t>
  </si>
  <si>
    <t>883/1</t>
  </si>
  <si>
    <t>883/3</t>
  </si>
  <si>
    <t>883/4</t>
  </si>
  <si>
    <t>1166/3</t>
  </si>
  <si>
    <t>výhrab listí</t>
  </si>
  <si>
    <t>B</t>
  </si>
  <si>
    <t>A.) 4 x pokos, jednorázové odstranění náletových dřevin, sběr odpadu,  ekologická likvidace veškerého odpadu</t>
  </si>
  <si>
    <t>A.) 4 x pokos, odstranění náletových dřevin, sběr odpadu,  ekologická likvidace veškerého odpadu</t>
  </si>
  <si>
    <t>A.) 4 x pokos, jednorázové odstranění náletových dřevin,  ekologická likvidace veškerého odpadu</t>
  </si>
  <si>
    <t>C.) jarní a podzimní výhrab listí</t>
  </si>
  <si>
    <t>pokos,nálety, odpad, postřik</t>
  </si>
  <si>
    <t>B.) 6x pokos, ekologická likvidace veškerého odpadu</t>
  </si>
  <si>
    <t>A.) 4 x pokos, odstranění náletových dřevin, sběr odpadu, jednorázový postřik,  ekologická likvidace veškerého odpadu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</si>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</sst>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3" fontId="3" fillId="0" borderId="22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 vertical="center"/>
    </xf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7" xfId="0" applyNumberFormat="1" applyBorder="1"/>
    <xf numFmtId="4" fontId="1" fillId="0" borderId="28" xfId="0" applyNumberFormat="1" applyFont="1" applyBorder="1"/>
    <xf numFmtId="4" fontId="1" fillId="0" borderId="27" xfId="0" applyNumberFormat="1" applyFont="1" applyBorder="1"/>
    <xf numFmtId="4" fontId="1" fillId="0" borderId="29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3" borderId="32" xfId="0" applyNumberFormat="1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4" fontId="0" fillId="0" borderId="24" xfId="0" applyNumberFormat="1" applyBorder="1"/>
    <xf numFmtId="0" fontId="1" fillId="0" borderId="35" xfId="0" applyFont="1" applyBorder="1" applyAlignment="1">
      <alignment horizontal="center"/>
    </xf>
    <xf numFmtId="4" fontId="0" fillId="0" borderId="32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7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/>
    </xf>
    <xf numFmtId="4" fontId="0" fillId="0" borderId="32" xfId="0" applyNumberFormat="1" applyBorder="1" applyAlignment="1">
      <alignment horizontal="right"/>
    </xf>
    <xf numFmtId="4" fontId="0" fillId="0" borderId="24" xfId="0" applyNumberFormat="1" applyBorder="1" applyAlignment="1">
      <alignment horizontal="right"/>
    </xf>
    <xf numFmtId="4" fontId="0" fillId="0" borderId="40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9" xfId="0" applyNumberFormat="1" applyFont="1" applyBorder="1"/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4" fontId="1" fillId="0" borderId="44" xfId="0" applyNumberFormat="1" applyFont="1" applyBorder="1"/>
    <xf numFmtId="0" fontId="1" fillId="0" borderId="47" xfId="0" applyFon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4" fontId="0" fillId="3" borderId="48" xfId="0" applyNumberFormat="1" applyFill="1" applyBorder="1"/>
    <xf numFmtId="4" fontId="0" fillId="0" borderId="39" xfId="0" applyNumberFormat="1" applyBorder="1"/>
    <xf numFmtId="4" fontId="0" fillId="0" borderId="49" xfId="0" applyNumberFormat="1" applyBorder="1"/>
    <xf numFmtId="0" fontId="2" fillId="0" borderId="5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47" xfId="0" applyFont="1" applyFill="1" applyBorder="1" applyAlignment="1">
      <alignment horizontal="center"/>
    </xf>
    <xf numFmtId="3" fontId="3" fillId="0" borderId="53" xfId="0" applyNumberFormat="1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 wrapText="1"/>
    </xf>
    <xf numFmtId="4" fontId="0" fillId="3" borderId="24" xfId="0" applyNumberFormat="1" applyFont="1" applyFill="1" applyBorder="1" applyAlignment="1">
      <alignment horizontal="center" vertical="center"/>
    </xf>
    <xf numFmtId="4" fontId="0" fillId="0" borderId="24" xfId="0" applyNumberFormat="1" applyFont="1" applyBorder="1" applyAlignment="1">
      <alignment horizontal="right" vertical="center" wrapText="1"/>
    </xf>
    <xf numFmtId="0" fontId="1" fillId="0" borderId="35" xfId="0" applyFont="1" applyBorder="1" applyAlignment="1">
      <alignment horizontal="center" vertical="center"/>
    </xf>
    <xf numFmtId="4" fontId="0" fillId="0" borderId="32" xfId="0" applyNumberFormat="1" applyFont="1" applyBorder="1" applyAlignment="1">
      <alignment horizontal="right" vertical="center" wrapText="1"/>
    </xf>
    <xf numFmtId="4" fontId="0" fillId="0" borderId="4" xfId="0" applyNumberFormat="1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right" vertical="center" wrapText="1"/>
    </xf>
    <xf numFmtId="0" fontId="1" fillId="0" borderId="47" xfId="0" applyFont="1" applyBorder="1" applyAlignment="1">
      <alignment horizontal="center" vertical="center"/>
    </xf>
    <xf numFmtId="4" fontId="0" fillId="3" borderId="48" xfId="0" applyNumberFormat="1" applyFont="1" applyFill="1" applyBorder="1" applyAlignment="1">
      <alignment horizontal="center" vertical="center"/>
    </xf>
    <xf numFmtId="4" fontId="0" fillId="0" borderId="48" xfId="0" applyNumberFormat="1" applyFont="1" applyBorder="1" applyAlignment="1">
      <alignment horizontal="right" vertical="center" wrapText="1"/>
    </xf>
    <xf numFmtId="4" fontId="0" fillId="0" borderId="39" xfId="0" applyNumberFormat="1" applyFont="1" applyFill="1" applyBorder="1" applyAlignment="1">
      <alignment horizontal="right" vertical="center" wrapText="1"/>
    </xf>
    <xf numFmtId="3" fontId="0" fillId="0" borderId="32" xfId="0" applyNumberFormat="1" applyFont="1" applyBorder="1" applyAlignment="1">
      <alignment horizontal="center" vertical="center"/>
    </xf>
    <xf numFmtId="3" fontId="0" fillId="0" borderId="24" xfId="0" applyNumberFormat="1" applyFont="1" applyBorder="1" applyAlignment="1">
      <alignment horizontal="center" vertical="center"/>
    </xf>
    <xf numFmtId="3" fontId="0" fillId="0" borderId="48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/>
    </xf>
    <xf numFmtId="3" fontId="0" fillId="0" borderId="51" xfId="0" applyNumberFormat="1" applyBorder="1" applyAlignment="1">
      <alignment horizontal="center"/>
    </xf>
    <xf numFmtId="4" fontId="0" fillId="3" borderId="51" xfId="0" applyNumberFormat="1" applyFill="1" applyBorder="1"/>
    <xf numFmtId="4" fontId="0" fillId="0" borderId="31" xfId="0" applyNumberFormat="1" applyBorder="1"/>
    <xf numFmtId="4" fontId="0" fillId="0" borderId="20" xfId="0" applyNumberFormat="1" applyBorder="1"/>
    <xf numFmtId="0" fontId="2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44" xfId="0" applyFont="1" applyFill="1" applyBorder="1" applyAlignment="1">
      <alignment horizontal="center"/>
    </xf>
    <xf numFmtId="0" fontId="0" fillId="0" borderId="12" xfId="0" applyBorder="1"/>
    <xf numFmtId="0" fontId="2" fillId="2" borderId="45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3" fontId="3" fillId="2" borderId="23" xfId="0" applyNumberFormat="1" applyFont="1" applyFill="1" applyBorder="1" applyAlignment="1">
      <alignment horizontal="center" vertical="center"/>
    </xf>
    <xf numFmtId="3" fontId="1" fillId="0" borderId="45" xfId="0" applyNumberFormat="1" applyFont="1" applyBorder="1" applyAlignment="1">
      <alignment horizontal="center"/>
    </xf>
    <xf numFmtId="0" fontId="2" fillId="0" borderId="5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/>
    </xf>
    <xf numFmtId="3" fontId="3" fillId="2" borderId="30" xfId="0" applyNumberFormat="1" applyFont="1" applyFill="1" applyBorder="1" applyAlignment="1">
      <alignment horizontal="center" vertical="center"/>
    </xf>
    <xf numFmtId="3" fontId="3" fillId="2" borderId="49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4" fontId="0" fillId="0" borderId="12" xfId="0" applyNumberFormat="1" applyBorder="1"/>
    <xf numFmtId="4" fontId="0" fillId="0" borderId="45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4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3" fillId="0" borderId="2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3" fontId="3" fillId="2" borderId="20" xfId="0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/>
    </xf>
    <xf numFmtId="49" fontId="3" fillId="0" borderId="27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5"/>
  <sheetViews>
    <sheetView topLeftCell="A3" workbookViewId="0">
      <selection activeCell="E30" sqref="E30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4" max="4" width="16.7109375" customWidth="1"/>
    <col min="5" max="5" width="17.7109375" customWidth="1"/>
  </cols>
  <sheetData>
    <row r="1" spans="1:5" x14ac:dyDescent="0.25">
      <c r="D1" s="9"/>
      <c r="E1" s="9" t="s">
        <v>10</v>
      </c>
    </row>
    <row r="3" spans="1:5" x14ac:dyDescent="0.25">
      <c r="A3" s="108" t="s">
        <v>15</v>
      </c>
      <c r="B3" s="108"/>
      <c r="C3" s="108"/>
      <c r="D3" s="108"/>
      <c r="E3" s="108"/>
    </row>
    <row r="4" spans="1:5" x14ac:dyDescent="0.25">
      <c r="A4" s="4"/>
      <c r="B4" s="4"/>
      <c r="C4" s="4"/>
      <c r="D4" s="4"/>
    </row>
    <row r="5" spans="1:5" ht="29.25" customHeight="1" x14ac:dyDescent="0.25">
      <c r="A5" s="107" t="s">
        <v>79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91" t="s">
        <v>3</v>
      </c>
      <c r="E7" s="139" t="s">
        <v>53</v>
      </c>
    </row>
    <row r="8" spans="1:5" x14ac:dyDescent="0.25">
      <c r="A8" s="121" t="s">
        <v>16</v>
      </c>
      <c r="B8" s="18" t="s">
        <v>17</v>
      </c>
      <c r="C8" s="19">
        <v>208</v>
      </c>
      <c r="D8" s="134">
        <v>208</v>
      </c>
      <c r="E8" s="132" t="s">
        <v>52</v>
      </c>
    </row>
    <row r="9" spans="1:5" x14ac:dyDescent="0.25">
      <c r="A9" s="122"/>
      <c r="B9" s="11" t="s">
        <v>18</v>
      </c>
      <c r="C9" s="5">
        <v>182</v>
      </c>
      <c r="D9" s="95">
        <v>182</v>
      </c>
      <c r="E9" s="133" t="s">
        <v>52</v>
      </c>
    </row>
    <row r="10" spans="1:5" x14ac:dyDescent="0.25">
      <c r="A10" s="122"/>
      <c r="B10" s="11" t="s">
        <v>19</v>
      </c>
      <c r="C10" s="5">
        <v>775</v>
      </c>
      <c r="D10" s="95">
        <v>775</v>
      </c>
      <c r="E10" s="133" t="s">
        <v>52</v>
      </c>
    </row>
    <row r="11" spans="1:5" x14ac:dyDescent="0.25">
      <c r="A11" s="122"/>
      <c r="B11" s="11">
        <v>128</v>
      </c>
      <c r="C11" s="5">
        <v>325</v>
      </c>
      <c r="D11" s="95">
        <v>325</v>
      </c>
      <c r="E11" s="133" t="s">
        <v>52</v>
      </c>
    </row>
    <row r="12" spans="1:5" x14ac:dyDescent="0.25">
      <c r="A12" s="122"/>
      <c r="B12" s="11" t="s">
        <v>20</v>
      </c>
      <c r="C12" s="5">
        <v>75</v>
      </c>
      <c r="D12" s="95">
        <v>75</v>
      </c>
      <c r="E12" s="133" t="s">
        <v>52</v>
      </c>
    </row>
    <row r="13" spans="1:5" x14ac:dyDescent="0.25">
      <c r="A13" s="122"/>
      <c r="B13" s="11">
        <v>964</v>
      </c>
      <c r="C13" s="5">
        <v>143</v>
      </c>
      <c r="D13" s="95">
        <v>143</v>
      </c>
      <c r="E13" s="140" t="s">
        <v>54</v>
      </c>
    </row>
    <row r="14" spans="1:5" ht="15" customHeight="1" x14ac:dyDescent="0.25">
      <c r="A14" s="122"/>
      <c r="B14" s="16">
        <v>967</v>
      </c>
      <c r="C14" s="5">
        <v>178</v>
      </c>
      <c r="D14" s="95">
        <v>178</v>
      </c>
      <c r="E14" s="140" t="s">
        <v>54</v>
      </c>
    </row>
    <row r="15" spans="1:5" x14ac:dyDescent="0.25">
      <c r="A15" s="122"/>
      <c r="B15" s="11">
        <v>968</v>
      </c>
      <c r="C15" s="5">
        <v>141</v>
      </c>
      <c r="D15" s="95">
        <v>141</v>
      </c>
      <c r="E15" s="140" t="s">
        <v>54</v>
      </c>
    </row>
    <row r="16" spans="1:5" x14ac:dyDescent="0.25">
      <c r="A16" s="122"/>
      <c r="B16" s="11">
        <v>969</v>
      </c>
      <c r="C16" s="5">
        <v>84</v>
      </c>
      <c r="D16" s="95">
        <v>84</v>
      </c>
      <c r="E16" s="140" t="s">
        <v>54</v>
      </c>
    </row>
    <row r="17" spans="1:5" x14ac:dyDescent="0.25">
      <c r="A17" s="122"/>
      <c r="B17" s="11">
        <v>970</v>
      </c>
      <c r="C17" s="5">
        <v>115</v>
      </c>
      <c r="D17" s="95">
        <v>115</v>
      </c>
      <c r="E17" s="140" t="s">
        <v>54</v>
      </c>
    </row>
    <row r="18" spans="1:5" x14ac:dyDescent="0.25">
      <c r="A18" s="122"/>
      <c r="B18" s="11">
        <v>971</v>
      </c>
      <c r="C18" s="5">
        <v>622</v>
      </c>
      <c r="D18" s="95">
        <v>527</v>
      </c>
      <c r="E18" s="140" t="s">
        <v>54</v>
      </c>
    </row>
    <row r="19" spans="1:5" x14ac:dyDescent="0.25">
      <c r="A19" s="122"/>
      <c r="B19" s="11">
        <v>973</v>
      </c>
      <c r="C19" s="5">
        <v>420</v>
      </c>
      <c r="D19" s="95">
        <v>294</v>
      </c>
      <c r="E19" s="140" t="s">
        <v>54</v>
      </c>
    </row>
    <row r="20" spans="1:5" x14ac:dyDescent="0.25">
      <c r="A20" s="122"/>
      <c r="B20" s="11">
        <v>1143</v>
      </c>
      <c r="C20" s="5">
        <v>1003</v>
      </c>
      <c r="D20" s="95">
        <v>1003</v>
      </c>
      <c r="E20" s="140" t="s">
        <v>54</v>
      </c>
    </row>
    <row r="21" spans="1:5" ht="15.75" thickBot="1" x14ac:dyDescent="0.3">
      <c r="A21" s="122"/>
      <c r="B21" s="11" t="s">
        <v>21</v>
      </c>
      <c r="C21" s="5">
        <v>129</v>
      </c>
      <c r="D21" s="95">
        <v>129</v>
      </c>
      <c r="E21" s="141" t="s">
        <v>56</v>
      </c>
    </row>
    <row r="22" spans="1:5" ht="16.5" thickBot="1" x14ac:dyDescent="0.3">
      <c r="A22" s="118" t="s">
        <v>6</v>
      </c>
      <c r="B22" s="119"/>
      <c r="C22" s="120"/>
      <c r="D22" s="96">
        <f>SUM(D8:D21)</f>
        <v>4179</v>
      </c>
      <c r="E22" s="90"/>
    </row>
    <row r="23" spans="1:5" ht="15.75" x14ac:dyDescent="0.25">
      <c r="A23" s="3"/>
      <c r="B23" s="3"/>
      <c r="C23" s="3"/>
      <c r="D23" s="14"/>
    </row>
    <row r="24" spans="1:5" ht="15.75" x14ac:dyDescent="0.25">
      <c r="A24" s="3"/>
      <c r="B24" s="3"/>
      <c r="C24" s="3"/>
      <c r="D24" s="14"/>
    </row>
    <row r="26" spans="1:5" x14ac:dyDescent="0.25">
      <c r="A26" s="108" t="s">
        <v>11</v>
      </c>
      <c r="B26" s="108"/>
      <c r="C26" s="108"/>
      <c r="D26" s="108"/>
      <c r="E26" s="108"/>
    </row>
    <row r="27" spans="1:5" ht="15.75" thickBot="1" x14ac:dyDescent="0.3">
      <c r="A27" s="8"/>
    </row>
    <row r="28" spans="1:5" ht="30.75" thickBot="1" x14ac:dyDescent="0.3">
      <c r="A28" s="37" t="s">
        <v>7</v>
      </c>
      <c r="B28" s="38" t="s">
        <v>14</v>
      </c>
      <c r="C28" s="38" t="s">
        <v>22</v>
      </c>
      <c r="D28" s="39" t="s">
        <v>13</v>
      </c>
      <c r="E28" s="65" t="s">
        <v>12</v>
      </c>
    </row>
    <row r="29" spans="1:5" ht="15.75" thickBot="1" x14ac:dyDescent="0.3">
      <c r="A29" s="102" t="s">
        <v>8</v>
      </c>
      <c r="B29" s="103">
        <f>D22</f>
        <v>4179</v>
      </c>
      <c r="C29" s="20"/>
      <c r="D29" s="104">
        <f>B29*C29</f>
        <v>0</v>
      </c>
      <c r="E29" s="105">
        <f>D29*4</f>
        <v>0</v>
      </c>
    </row>
    <row r="30" spans="1:5" x14ac:dyDescent="0.25">
      <c r="A30" s="109" t="s">
        <v>4</v>
      </c>
      <c r="B30" s="110"/>
      <c r="C30" s="110"/>
      <c r="D30" s="111"/>
      <c r="E30" s="55">
        <f>SUM(E29:E29)</f>
        <v>0</v>
      </c>
    </row>
    <row r="31" spans="1:5" x14ac:dyDescent="0.25">
      <c r="A31" s="112" t="s">
        <v>9</v>
      </c>
      <c r="B31" s="113"/>
      <c r="C31" s="113"/>
      <c r="D31" s="114"/>
      <c r="E31" s="24">
        <f>E30/100*21</f>
        <v>0</v>
      </c>
    </row>
    <row r="32" spans="1:5" ht="15.75" thickBot="1" x14ac:dyDescent="0.3">
      <c r="A32" s="115" t="s">
        <v>5</v>
      </c>
      <c r="B32" s="116"/>
      <c r="C32" s="116"/>
      <c r="D32" s="117"/>
      <c r="E32" s="25">
        <f>E30+E31</f>
        <v>0</v>
      </c>
    </row>
    <row r="35" spans="1:5" x14ac:dyDescent="0.25">
      <c r="A35" s="106"/>
      <c r="B35" s="106"/>
      <c r="C35" s="106"/>
      <c r="D35" s="106"/>
      <c r="E35" s="106"/>
    </row>
  </sheetData>
  <mergeCells count="9">
    <mergeCell ref="A35:E35"/>
    <mergeCell ref="A5:E5"/>
    <mergeCell ref="A3:E3"/>
    <mergeCell ref="A30:D30"/>
    <mergeCell ref="A31:D31"/>
    <mergeCell ref="A32:D32"/>
    <mergeCell ref="A22:C22"/>
    <mergeCell ref="A8:A21"/>
    <mergeCell ref="A26:E26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50D8-C97A-40E7-A33A-82D09F052667}">
  <dimension ref="A1:E30"/>
  <sheetViews>
    <sheetView workbookViewId="0">
      <selection activeCell="H13" sqref="H13:H14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9.28515625" customWidth="1"/>
  </cols>
  <sheetData>
    <row r="1" spans="1:5" x14ac:dyDescent="0.25">
      <c r="D1" s="9"/>
      <c r="E1" s="9" t="s">
        <v>10</v>
      </c>
    </row>
    <row r="3" spans="1:5" x14ac:dyDescent="0.25">
      <c r="A3" s="108" t="s">
        <v>23</v>
      </c>
      <c r="B3" s="108"/>
      <c r="C3" s="108"/>
      <c r="D3" s="108"/>
      <c r="E3" s="108"/>
    </row>
    <row r="4" spans="1:5" x14ac:dyDescent="0.25">
      <c r="A4" s="15"/>
      <c r="B4" s="15"/>
      <c r="C4" s="15"/>
      <c r="D4" s="15"/>
    </row>
    <row r="5" spans="1:5" ht="29.25" customHeight="1" x14ac:dyDescent="0.25">
      <c r="A5" s="107" t="s">
        <v>79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91" t="s">
        <v>3</v>
      </c>
      <c r="E7" s="85" t="s">
        <v>53</v>
      </c>
    </row>
    <row r="8" spans="1:5" x14ac:dyDescent="0.25">
      <c r="A8" s="121" t="s">
        <v>24</v>
      </c>
      <c r="B8" s="18" t="s">
        <v>25</v>
      </c>
      <c r="C8" s="19">
        <v>149</v>
      </c>
      <c r="D8" s="134">
        <v>149</v>
      </c>
      <c r="E8" s="132" t="s">
        <v>52</v>
      </c>
    </row>
    <row r="9" spans="1:5" x14ac:dyDescent="0.25">
      <c r="A9" s="122"/>
      <c r="B9" s="11" t="s">
        <v>26</v>
      </c>
      <c r="C9" s="5">
        <v>104</v>
      </c>
      <c r="D9" s="95">
        <v>104</v>
      </c>
      <c r="E9" s="133" t="s">
        <v>52</v>
      </c>
    </row>
    <row r="10" spans="1:5" x14ac:dyDescent="0.25">
      <c r="A10" s="122"/>
      <c r="B10" s="11" t="s">
        <v>27</v>
      </c>
      <c r="C10" s="5">
        <v>16</v>
      </c>
      <c r="D10" s="95">
        <v>16</v>
      </c>
      <c r="E10" s="133" t="s">
        <v>52</v>
      </c>
    </row>
    <row r="11" spans="1:5" x14ac:dyDescent="0.25">
      <c r="A11" s="122"/>
      <c r="B11" s="11" t="s">
        <v>28</v>
      </c>
      <c r="C11" s="5">
        <v>64</v>
      </c>
      <c r="D11" s="95">
        <v>64</v>
      </c>
      <c r="E11" s="133" t="s">
        <v>52</v>
      </c>
    </row>
    <row r="12" spans="1:5" x14ac:dyDescent="0.25">
      <c r="A12" s="122"/>
      <c r="B12" s="11" t="s">
        <v>29</v>
      </c>
      <c r="C12" s="5">
        <v>1114</v>
      </c>
      <c r="D12" s="95">
        <v>1114</v>
      </c>
      <c r="E12" s="133" t="s">
        <v>52</v>
      </c>
    </row>
    <row r="13" spans="1:5" x14ac:dyDescent="0.25">
      <c r="A13" s="122"/>
      <c r="B13" s="11">
        <v>222</v>
      </c>
      <c r="C13" s="5">
        <v>2321</v>
      </c>
      <c r="D13" s="95">
        <v>2321</v>
      </c>
      <c r="E13" s="133" t="s">
        <v>52</v>
      </c>
    </row>
    <row r="14" spans="1:5" x14ac:dyDescent="0.25">
      <c r="A14" s="122"/>
      <c r="B14" s="11" t="s">
        <v>30</v>
      </c>
      <c r="C14" s="5">
        <v>3595</v>
      </c>
      <c r="D14" s="95">
        <v>1800</v>
      </c>
      <c r="E14" s="133" t="s">
        <v>56</v>
      </c>
    </row>
    <row r="15" spans="1:5" x14ac:dyDescent="0.25">
      <c r="A15" s="122"/>
      <c r="B15" s="11" t="s">
        <v>31</v>
      </c>
      <c r="C15" s="5">
        <v>584</v>
      </c>
      <c r="D15" s="95">
        <v>584</v>
      </c>
      <c r="E15" s="133" t="s">
        <v>56</v>
      </c>
    </row>
    <row r="16" spans="1:5" x14ac:dyDescent="0.25">
      <c r="A16" s="122"/>
      <c r="B16" s="11" t="s">
        <v>32</v>
      </c>
      <c r="C16" s="5">
        <v>60</v>
      </c>
      <c r="D16" s="95">
        <v>60</v>
      </c>
      <c r="E16" s="133" t="s">
        <v>56</v>
      </c>
    </row>
    <row r="17" spans="1:5" x14ac:dyDescent="0.25">
      <c r="A17" s="122"/>
      <c r="B17" s="11" t="s">
        <v>33</v>
      </c>
      <c r="C17" s="5">
        <v>621</v>
      </c>
      <c r="D17" s="95">
        <v>621</v>
      </c>
      <c r="E17" s="133" t="s">
        <v>56</v>
      </c>
    </row>
    <row r="18" spans="1:5" x14ac:dyDescent="0.25">
      <c r="A18" s="122"/>
      <c r="B18" s="11" t="s">
        <v>34</v>
      </c>
      <c r="C18" s="5">
        <v>1156</v>
      </c>
      <c r="D18" s="95">
        <v>1156</v>
      </c>
      <c r="E18" s="133" t="s">
        <v>56</v>
      </c>
    </row>
    <row r="19" spans="1:5" ht="15.75" thickBot="1" x14ac:dyDescent="0.3">
      <c r="A19" s="122"/>
      <c r="B19" s="11" t="s">
        <v>35</v>
      </c>
      <c r="C19" s="5">
        <v>778</v>
      </c>
      <c r="D19" s="95">
        <v>778</v>
      </c>
      <c r="E19" s="133" t="s">
        <v>55</v>
      </c>
    </row>
    <row r="20" spans="1:5" ht="16.5" thickBot="1" x14ac:dyDescent="0.3">
      <c r="A20" s="118" t="s">
        <v>6</v>
      </c>
      <c r="B20" s="119"/>
      <c r="C20" s="120"/>
      <c r="D20" s="96">
        <f>SUM(D8:D19)</f>
        <v>8767</v>
      </c>
      <c r="E20" s="90"/>
    </row>
    <row r="21" spans="1:5" ht="15.75" x14ac:dyDescent="0.25">
      <c r="A21" s="3"/>
      <c r="B21" s="3"/>
      <c r="C21" s="3"/>
      <c r="D21" s="14"/>
    </row>
    <row r="24" spans="1:5" x14ac:dyDescent="0.25">
      <c r="A24" s="108" t="s">
        <v>11</v>
      </c>
      <c r="B24" s="108"/>
      <c r="C24" s="108"/>
      <c r="D24" s="108"/>
      <c r="E24" s="108"/>
    </row>
    <row r="25" spans="1:5" ht="15.75" thickBot="1" x14ac:dyDescent="0.3">
      <c r="A25" s="8"/>
    </row>
    <row r="26" spans="1:5" ht="30.75" thickBot="1" x14ac:dyDescent="0.3">
      <c r="A26" s="6" t="s">
        <v>7</v>
      </c>
      <c r="B26" s="7" t="s">
        <v>14</v>
      </c>
      <c r="C26" s="7" t="s">
        <v>22</v>
      </c>
      <c r="D26" s="26" t="s">
        <v>13</v>
      </c>
      <c r="E26" s="21" t="s">
        <v>12</v>
      </c>
    </row>
    <row r="27" spans="1:5" ht="15.75" thickBot="1" x14ac:dyDescent="0.3">
      <c r="A27" s="12" t="s">
        <v>8</v>
      </c>
      <c r="B27" s="13">
        <f>D20</f>
        <v>8767</v>
      </c>
      <c r="C27" s="20"/>
      <c r="D27" s="22">
        <f>B27*C27</f>
        <v>0</v>
      </c>
      <c r="E27" s="22">
        <f>D27*4</f>
        <v>0</v>
      </c>
    </row>
    <row r="28" spans="1:5" x14ac:dyDescent="0.25">
      <c r="A28" s="123" t="s">
        <v>4</v>
      </c>
      <c r="B28" s="124"/>
      <c r="C28" s="124"/>
      <c r="D28" s="125"/>
      <c r="E28" s="23">
        <f>SUM(E27:E27)</f>
        <v>0</v>
      </c>
    </row>
    <row r="29" spans="1:5" x14ac:dyDescent="0.25">
      <c r="A29" s="112" t="s">
        <v>9</v>
      </c>
      <c r="B29" s="113"/>
      <c r="C29" s="113"/>
      <c r="D29" s="114"/>
      <c r="E29" s="24">
        <f>E28/100*21</f>
        <v>0</v>
      </c>
    </row>
    <row r="30" spans="1:5" ht="15.75" thickBot="1" x14ac:dyDescent="0.3">
      <c r="A30" s="115" t="s">
        <v>5</v>
      </c>
      <c r="B30" s="116"/>
      <c r="C30" s="116"/>
      <c r="D30" s="117"/>
      <c r="E30" s="25">
        <f>E28+E29</f>
        <v>0</v>
      </c>
    </row>
  </sheetData>
  <mergeCells count="8">
    <mergeCell ref="A29:D29"/>
    <mergeCell ref="A30:D30"/>
    <mergeCell ref="A3:E3"/>
    <mergeCell ref="A5:E5"/>
    <mergeCell ref="A8:A19"/>
    <mergeCell ref="A20:C20"/>
    <mergeCell ref="A28:D28"/>
    <mergeCell ref="A24:E2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8513-30B4-4449-BD88-1D816B0E2858}">
  <dimension ref="A1:E39"/>
  <sheetViews>
    <sheetView topLeftCell="A7" workbookViewId="0">
      <selection activeCell="E37" sqref="E37"/>
    </sheetView>
  </sheetViews>
  <sheetFormatPr defaultColWidth="16.7109375" defaultRowHeight="15" x14ac:dyDescent="0.25"/>
  <cols>
    <col min="1" max="1" width="12.5703125" customWidth="1"/>
    <col min="2" max="2" width="13" customWidth="1"/>
    <col min="3" max="3" width="15.5703125" customWidth="1"/>
    <col min="4" max="4" width="14.7109375" customWidth="1"/>
    <col min="5" max="5" width="16.7109375" customWidth="1"/>
  </cols>
  <sheetData>
    <row r="1" spans="1:5" x14ac:dyDescent="0.25">
      <c r="D1" s="9"/>
      <c r="E1" s="9" t="s">
        <v>10</v>
      </c>
    </row>
    <row r="3" spans="1:5" x14ac:dyDescent="0.25">
      <c r="A3" s="108" t="s">
        <v>36</v>
      </c>
      <c r="B3" s="108"/>
      <c r="C3" s="108"/>
      <c r="D3" s="108"/>
      <c r="E3" s="108"/>
    </row>
    <row r="4" spans="1:5" x14ac:dyDescent="0.25">
      <c r="A4" s="28"/>
      <c r="B4" s="28"/>
      <c r="C4" s="28"/>
      <c r="D4" s="28"/>
      <c r="E4" s="28"/>
    </row>
    <row r="5" spans="1:5" x14ac:dyDescent="0.25">
      <c r="A5" s="27"/>
      <c r="B5" s="27"/>
      <c r="C5" s="27"/>
      <c r="D5" s="27"/>
    </row>
    <row r="6" spans="1:5" ht="29.25" customHeight="1" x14ac:dyDescent="0.25">
      <c r="A6" s="107" t="s">
        <v>80</v>
      </c>
      <c r="B6" s="107"/>
      <c r="C6" s="107"/>
      <c r="D6" s="107"/>
      <c r="E6" s="107"/>
    </row>
    <row r="7" spans="1:5" ht="15.75" thickBot="1" x14ac:dyDescent="0.3"/>
    <row r="8" spans="1:5" ht="26.25" thickBot="1" x14ac:dyDescent="0.3">
      <c r="A8" s="2" t="s">
        <v>0</v>
      </c>
      <c r="B8" s="1" t="s">
        <v>1</v>
      </c>
      <c r="C8" s="17" t="s">
        <v>2</v>
      </c>
      <c r="D8" s="91" t="s">
        <v>3</v>
      </c>
      <c r="E8" s="85" t="s">
        <v>53</v>
      </c>
    </row>
    <row r="9" spans="1:5" x14ac:dyDescent="0.25">
      <c r="A9" s="121" t="s">
        <v>37</v>
      </c>
      <c r="B9" s="18" t="s">
        <v>38</v>
      </c>
      <c r="C9" s="19">
        <v>177</v>
      </c>
      <c r="D9" s="134">
        <v>177</v>
      </c>
      <c r="E9" s="135" t="s">
        <v>52</v>
      </c>
    </row>
    <row r="10" spans="1:5" x14ac:dyDescent="0.25">
      <c r="A10" s="122"/>
      <c r="B10" s="11" t="s">
        <v>39</v>
      </c>
      <c r="C10" s="5">
        <v>99</v>
      </c>
      <c r="D10" s="95">
        <v>99</v>
      </c>
      <c r="E10" s="136" t="s">
        <v>57</v>
      </c>
    </row>
    <row r="11" spans="1:5" x14ac:dyDescent="0.25">
      <c r="A11" s="122"/>
      <c r="B11" s="11" t="s">
        <v>73</v>
      </c>
      <c r="C11" s="5">
        <v>465</v>
      </c>
      <c r="D11" s="95">
        <v>465</v>
      </c>
      <c r="E11" s="136" t="s">
        <v>52</v>
      </c>
    </row>
    <row r="12" spans="1:5" x14ac:dyDescent="0.25">
      <c r="A12" s="122"/>
      <c r="B12" s="11" t="s">
        <v>74</v>
      </c>
      <c r="C12" s="5">
        <v>191</v>
      </c>
      <c r="D12" s="95">
        <v>191</v>
      </c>
      <c r="E12" s="136" t="s">
        <v>52</v>
      </c>
    </row>
    <row r="13" spans="1:5" x14ac:dyDescent="0.25">
      <c r="A13" s="122"/>
      <c r="B13" s="11" t="s">
        <v>75</v>
      </c>
      <c r="C13" s="5">
        <v>75</v>
      </c>
      <c r="D13" s="95">
        <v>75</v>
      </c>
      <c r="E13" s="136" t="s">
        <v>52</v>
      </c>
    </row>
    <row r="14" spans="1:5" ht="15.75" thickBot="1" x14ac:dyDescent="0.3">
      <c r="A14" s="122"/>
      <c r="B14" s="11" t="s">
        <v>76</v>
      </c>
      <c r="C14" s="5">
        <v>200</v>
      </c>
      <c r="D14" s="95">
        <v>200</v>
      </c>
      <c r="E14" s="136" t="s">
        <v>52</v>
      </c>
    </row>
    <row r="15" spans="1:5" ht="16.5" thickBot="1" x14ac:dyDescent="0.3">
      <c r="A15" s="118" t="s">
        <v>6</v>
      </c>
      <c r="B15" s="119"/>
      <c r="C15" s="120"/>
      <c r="D15" s="96">
        <f>SUM(D9:D14)</f>
        <v>1207</v>
      </c>
      <c r="E15" s="90"/>
    </row>
    <row r="16" spans="1:5" ht="15.75" x14ac:dyDescent="0.25">
      <c r="A16" s="3"/>
      <c r="B16" s="3"/>
      <c r="C16" s="3"/>
      <c r="D16" s="14"/>
    </row>
    <row r="17" spans="1:5" ht="15.75" x14ac:dyDescent="0.25">
      <c r="A17" s="54" t="s">
        <v>84</v>
      </c>
      <c r="B17" s="3"/>
      <c r="C17" s="3"/>
      <c r="D17" s="14"/>
    </row>
    <row r="18" spans="1:5" ht="16.5" thickBot="1" x14ac:dyDescent="0.3">
      <c r="A18" s="3"/>
      <c r="B18" s="3"/>
      <c r="C18" s="3"/>
      <c r="D18" s="14"/>
    </row>
    <row r="19" spans="1:5" ht="26.25" thickBot="1" x14ac:dyDescent="0.3">
      <c r="A19" s="2" t="s">
        <v>0</v>
      </c>
      <c r="B19" s="1" t="s">
        <v>1</v>
      </c>
      <c r="C19" s="17" t="s">
        <v>2</v>
      </c>
      <c r="D19" s="91" t="s">
        <v>3</v>
      </c>
      <c r="E19" s="85" t="s">
        <v>53</v>
      </c>
    </row>
    <row r="20" spans="1:5" ht="15.75" thickBot="1" x14ac:dyDescent="0.3">
      <c r="A20" s="52" t="s">
        <v>37</v>
      </c>
      <c r="B20" s="30">
        <v>96</v>
      </c>
      <c r="C20" s="137">
        <v>562</v>
      </c>
      <c r="D20" s="138">
        <v>40</v>
      </c>
      <c r="E20" s="86" t="s">
        <v>52</v>
      </c>
    </row>
    <row r="21" spans="1:5" ht="16.5" thickBot="1" x14ac:dyDescent="0.3">
      <c r="A21" s="118" t="s">
        <v>6</v>
      </c>
      <c r="B21" s="119"/>
      <c r="C21" s="119"/>
      <c r="D21" s="96">
        <f>D20</f>
        <v>40</v>
      </c>
      <c r="E21" s="90"/>
    </row>
    <row r="22" spans="1:5" ht="15.75" x14ac:dyDescent="0.25">
      <c r="A22" s="3"/>
      <c r="B22" s="3"/>
      <c r="C22" s="3"/>
      <c r="D22" s="14"/>
    </row>
    <row r="23" spans="1:5" ht="15.75" x14ac:dyDescent="0.25">
      <c r="A23" s="54" t="s">
        <v>82</v>
      </c>
      <c r="B23" s="3"/>
      <c r="C23" s="3"/>
      <c r="D23" s="14"/>
    </row>
    <row r="24" spans="1:5" ht="16.5" thickBot="1" x14ac:dyDescent="0.3">
      <c r="A24" s="3"/>
      <c r="B24" s="3"/>
      <c r="C24" s="3"/>
      <c r="D24" s="14"/>
    </row>
    <row r="25" spans="1:5" ht="26.25" thickBot="1" x14ac:dyDescent="0.3">
      <c r="A25" s="2" t="s">
        <v>0</v>
      </c>
      <c r="B25" s="1" t="s">
        <v>1</v>
      </c>
      <c r="C25" s="17" t="s">
        <v>2</v>
      </c>
      <c r="D25" s="91" t="s">
        <v>3</v>
      </c>
      <c r="E25" s="85" t="s">
        <v>53</v>
      </c>
    </row>
    <row r="26" spans="1:5" ht="15.75" thickBot="1" x14ac:dyDescent="0.3">
      <c r="A26" s="53" t="s">
        <v>37</v>
      </c>
      <c r="B26" s="61">
        <v>227</v>
      </c>
      <c r="C26" s="10">
        <v>397</v>
      </c>
      <c r="D26" s="100">
        <v>397</v>
      </c>
      <c r="E26" s="89" t="s">
        <v>77</v>
      </c>
    </row>
    <row r="27" spans="1:5" ht="16.5" thickBot="1" x14ac:dyDescent="0.3">
      <c r="A27" s="118" t="s">
        <v>6</v>
      </c>
      <c r="B27" s="119"/>
      <c r="C27" s="120"/>
      <c r="D27" s="96">
        <f>SUM(D26:D26)</f>
        <v>397</v>
      </c>
      <c r="E27" s="90"/>
    </row>
    <row r="28" spans="1:5" ht="15.75" x14ac:dyDescent="0.25">
      <c r="A28" s="3"/>
      <c r="B28" s="3"/>
      <c r="C28" s="3"/>
      <c r="D28" s="14"/>
    </row>
    <row r="29" spans="1:5" ht="15.75" x14ac:dyDescent="0.25">
      <c r="A29" s="3"/>
      <c r="B29" s="3"/>
      <c r="C29" s="3"/>
      <c r="D29" s="14"/>
    </row>
    <row r="31" spans="1:5" x14ac:dyDescent="0.25">
      <c r="A31" s="108" t="s">
        <v>11</v>
      </c>
      <c r="B31" s="108"/>
      <c r="C31" s="108"/>
      <c r="D31" s="108"/>
      <c r="E31" s="108"/>
    </row>
    <row r="32" spans="1:5" ht="15.75" thickBot="1" x14ac:dyDescent="0.3">
      <c r="A32" s="8"/>
    </row>
    <row r="33" spans="1:5" ht="30.75" thickBot="1" x14ac:dyDescent="0.3">
      <c r="A33" s="37" t="s">
        <v>7</v>
      </c>
      <c r="B33" s="38" t="s">
        <v>14</v>
      </c>
      <c r="C33" s="38" t="s">
        <v>22</v>
      </c>
      <c r="D33" s="39" t="s">
        <v>13</v>
      </c>
      <c r="E33" s="65" t="s">
        <v>12</v>
      </c>
    </row>
    <row r="34" spans="1:5" x14ac:dyDescent="0.25">
      <c r="A34" s="68" t="s">
        <v>8</v>
      </c>
      <c r="B34" s="77">
        <f>D15</f>
        <v>1207</v>
      </c>
      <c r="C34" s="29"/>
      <c r="D34" s="69">
        <f>B34*C34</f>
        <v>0</v>
      </c>
      <c r="E34" s="70">
        <f>D34*4</f>
        <v>0</v>
      </c>
    </row>
    <row r="35" spans="1:5" x14ac:dyDescent="0.25">
      <c r="A35" s="71" t="s">
        <v>78</v>
      </c>
      <c r="B35" s="78">
        <f>D21</f>
        <v>40</v>
      </c>
      <c r="C35" s="66"/>
      <c r="D35" s="67">
        <f>B35*C35</f>
        <v>0</v>
      </c>
      <c r="E35" s="72">
        <f>D35*6</f>
        <v>0</v>
      </c>
    </row>
    <row r="36" spans="1:5" ht="15.75" thickBot="1" x14ac:dyDescent="0.3">
      <c r="A36" s="73" t="s">
        <v>86</v>
      </c>
      <c r="B36" s="79">
        <f>D27</f>
        <v>397</v>
      </c>
      <c r="C36" s="74"/>
      <c r="D36" s="75">
        <f>B36*C36</f>
        <v>0</v>
      </c>
      <c r="E36" s="76">
        <f>D36*2</f>
        <v>0</v>
      </c>
    </row>
    <row r="37" spans="1:5" x14ac:dyDescent="0.25">
      <c r="A37" s="109" t="s">
        <v>4</v>
      </c>
      <c r="B37" s="110"/>
      <c r="C37" s="110"/>
      <c r="D37" s="111"/>
      <c r="E37" s="55">
        <f>SUM(E34:E36)</f>
        <v>0</v>
      </c>
    </row>
    <row r="38" spans="1:5" x14ac:dyDescent="0.25">
      <c r="A38" s="112" t="s">
        <v>9</v>
      </c>
      <c r="B38" s="113"/>
      <c r="C38" s="113"/>
      <c r="D38" s="114"/>
      <c r="E38" s="24">
        <f>E37/100*21</f>
        <v>0</v>
      </c>
    </row>
    <row r="39" spans="1:5" ht="15.75" thickBot="1" x14ac:dyDescent="0.3">
      <c r="A39" s="115" t="s">
        <v>5</v>
      </c>
      <c r="B39" s="116"/>
      <c r="C39" s="116"/>
      <c r="D39" s="117"/>
      <c r="E39" s="25">
        <f>E37+E38</f>
        <v>0</v>
      </c>
    </row>
  </sheetData>
  <mergeCells count="10">
    <mergeCell ref="A38:D38"/>
    <mergeCell ref="A39:D39"/>
    <mergeCell ref="A31:E31"/>
    <mergeCell ref="A3:E3"/>
    <mergeCell ref="A6:E6"/>
    <mergeCell ref="A9:A14"/>
    <mergeCell ref="A15:C15"/>
    <mergeCell ref="A37:D37"/>
    <mergeCell ref="A21:C21"/>
    <mergeCell ref="A27:C2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597A-293F-4947-93C0-002B865E9CD9}">
  <dimension ref="A1:E23"/>
  <sheetViews>
    <sheetView topLeftCell="A7" workbookViewId="0">
      <selection activeCell="I13" sqref="I13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6.28515625" customWidth="1"/>
  </cols>
  <sheetData>
    <row r="1" spans="1:5" x14ac:dyDescent="0.25">
      <c r="D1" s="9"/>
      <c r="E1" s="9" t="s">
        <v>10</v>
      </c>
    </row>
    <row r="3" spans="1:5" x14ac:dyDescent="0.25">
      <c r="A3" s="108" t="s">
        <v>50</v>
      </c>
      <c r="B3" s="108"/>
      <c r="C3" s="108"/>
      <c r="D3" s="108"/>
      <c r="E3" s="108"/>
    </row>
    <row r="4" spans="1:5" x14ac:dyDescent="0.25">
      <c r="A4" s="36"/>
      <c r="B4" s="36"/>
      <c r="C4" s="36"/>
      <c r="D4" s="36"/>
    </row>
    <row r="5" spans="1:5" ht="29.25" customHeight="1" x14ac:dyDescent="0.25">
      <c r="A5" s="107" t="s">
        <v>81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91" t="s">
        <v>3</v>
      </c>
      <c r="E7" s="85" t="s">
        <v>53</v>
      </c>
    </row>
    <row r="8" spans="1:5" x14ac:dyDescent="0.25">
      <c r="A8" s="121" t="s">
        <v>51</v>
      </c>
      <c r="B8" s="18" t="s">
        <v>68</v>
      </c>
      <c r="C8" s="19">
        <v>792</v>
      </c>
      <c r="D8" s="134">
        <v>792</v>
      </c>
      <c r="E8" s="132" t="s">
        <v>55</v>
      </c>
    </row>
    <row r="9" spans="1:5" x14ac:dyDescent="0.25">
      <c r="A9" s="122"/>
      <c r="B9" s="11" t="s">
        <v>72</v>
      </c>
      <c r="C9" s="5">
        <v>414</v>
      </c>
      <c r="D9" s="95">
        <v>414</v>
      </c>
      <c r="E9" s="133" t="s">
        <v>55</v>
      </c>
    </row>
    <row r="10" spans="1:5" x14ac:dyDescent="0.25">
      <c r="A10" s="122"/>
      <c r="B10" s="11" t="s">
        <v>69</v>
      </c>
      <c r="C10" s="5">
        <v>393</v>
      </c>
      <c r="D10" s="95">
        <v>393</v>
      </c>
      <c r="E10" s="133" t="s">
        <v>55</v>
      </c>
    </row>
    <row r="11" spans="1:5" x14ac:dyDescent="0.25">
      <c r="A11" s="122"/>
      <c r="B11" s="11" t="s">
        <v>70</v>
      </c>
      <c r="C11" s="5">
        <v>963</v>
      </c>
      <c r="D11" s="95">
        <v>963</v>
      </c>
      <c r="E11" s="133" t="s">
        <v>55</v>
      </c>
    </row>
    <row r="12" spans="1:5" ht="15.75" thickBot="1" x14ac:dyDescent="0.3">
      <c r="A12" s="122"/>
      <c r="B12" s="11" t="s">
        <v>71</v>
      </c>
      <c r="C12" s="5">
        <v>342</v>
      </c>
      <c r="D12" s="95">
        <v>342</v>
      </c>
      <c r="E12" s="133" t="s">
        <v>55</v>
      </c>
    </row>
    <row r="13" spans="1:5" ht="16.5" thickBot="1" x14ac:dyDescent="0.3">
      <c r="A13" s="118" t="s">
        <v>6</v>
      </c>
      <c r="B13" s="119"/>
      <c r="C13" s="120"/>
      <c r="D13" s="96">
        <f>SUM(D8:D12)</f>
        <v>2904</v>
      </c>
      <c r="E13" s="90"/>
    </row>
    <row r="14" spans="1:5" ht="15.75" x14ac:dyDescent="0.25">
      <c r="A14" s="3"/>
      <c r="B14" s="3"/>
      <c r="C14" s="3"/>
      <c r="D14" s="14"/>
    </row>
    <row r="17" spans="1:5" x14ac:dyDescent="0.25">
      <c r="A17" s="108" t="s">
        <v>11</v>
      </c>
      <c r="B17" s="108"/>
      <c r="C17" s="108"/>
      <c r="D17" s="108"/>
      <c r="E17" s="108"/>
    </row>
    <row r="18" spans="1:5" ht="15.75" thickBot="1" x14ac:dyDescent="0.3">
      <c r="A18" s="8"/>
    </row>
    <row r="19" spans="1:5" ht="30.75" thickBot="1" x14ac:dyDescent="0.3">
      <c r="A19" s="6" t="s">
        <v>7</v>
      </c>
      <c r="B19" s="7" t="s">
        <v>14</v>
      </c>
      <c r="C19" s="7" t="s">
        <v>22</v>
      </c>
      <c r="D19" s="26" t="s">
        <v>13</v>
      </c>
      <c r="E19" s="21" t="s">
        <v>12</v>
      </c>
    </row>
    <row r="20" spans="1:5" ht="15.75" thickBot="1" x14ac:dyDescent="0.3">
      <c r="A20" s="12" t="s">
        <v>8</v>
      </c>
      <c r="B20" s="13">
        <f>D13</f>
        <v>2904</v>
      </c>
      <c r="C20" s="20"/>
      <c r="D20" s="22">
        <f>B20*C20</f>
        <v>0</v>
      </c>
      <c r="E20" s="22">
        <f>D20*4</f>
        <v>0</v>
      </c>
    </row>
    <row r="21" spans="1:5" x14ac:dyDescent="0.25">
      <c r="A21" s="123" t="s">
        <v>4</v>
      </c>
      <c r="B21" s="124"/>
      <c r="C21" s="124"/>
      <c r="D21" s="125"/>
      <c r="E21" s="23">
        <f>SUM(E20:E20)</f>
        <v>0</v>
      </c>
    </row>
    <row r="22" spans="1:5" x14ac:dyDescent="0.25">
      <c r="A22" s="112" t="s">
        <v>9</v>
      </c>
      <c r="B22" s="113"/>
      <c r="C22" s="113"/>
      <c r="D22" s="114"/>
      <c r="E22" s="24">
        <f>E21/100*21</f>
        <v>0</v>
      </c>
    </row>
    <row r="23" spans="1:5" ht="15.75" thickBot="1" x14ac:dyDescent="0.3">
      <c r="A23" s="115" t="s">
        <v>5</v>
      </c>
      <c r="B23" s="116"/>
      <c r="C23" s="116"/>
      <c r="D23" s="117"/>
      <c r="E23" s="25">
        <f>E21+E22</f>
        <v>0</v>
      </c>
    </row>
  </sheetData>
  <mergeCells count="8">
    <mergeCell ref="A21:D21"/>
    <mergeCell ref="A22:D22"/>
    <mergeCell ref="A23:D23"/>
    <mergeCell ref="A3:E3"/>
    <mergeCell ref="A5:E5"/>
    <mergeCell ref="A8:A12"/>
    <mergeCell ref="A13:C13"/>
    <mergeCell ref="A17:E17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8E4D-A24A-44F6-A6CB-4B88C24C58D8}">
  <dimension ref="A1:E39"/>
  <sheetViews>
    <sheetView topLeftCell="A7" workbookViewId="0">
      <selection activeCell="E39" sqref="E39"/>
    </sheetView>
  </sheetViews>
  <sheetFormatPr defaultColWidth="16.7109375" defaultRowHeight="15" x14ac:dyDescent="0.25"/>
  <cols>
    <col min="1" max="1" width="12.85546875" customWidth="1"/>
    <col min="2" max="2" width="11.7109375" customWidth="1"/>
    <col min="3" max="3" width="13.5703125" customWidth="1"/>
    <col min="4" max="4" width="13.7109375" customWidth="1"/>
    <col min="5" max="5" width="23.85546875" customWidth="1"/>
  </cols>
  <sheetData>
    <row r="1" spans="1:5" x14ac:dyDescent="0.25">
      <c r="D1" s="9"/>
      <c r="E1" s="9" t="s">
        <v>10</v>
      </c>
    </row>
    <row r="3" spans="1:5" x14ac:dyDescent="0.25">
      <c r="A3" s="108" t="s">
        <v>40</v>
      </c>
      <c r="B3" s="108"/>
      <c r="C3" s="108"/>
      <c r="D3" s="108"/>
      <c r="E3" s="108"/>
    </row>
    <row r="4" spans="1:5" x14ac:dyDescent="0.25">
      <c r="A4" s="28"/>
      <c r="B4" s="28"/>
      <c r="C4" s="28"/>
      <c r="D4" s="28"/>
    </row>
    <row r="5" spans="1:5" ht="30" customHeight="1" x14ac:dyDescent="0.25">
      <c r="A5" s="107" t="s">
        <v>85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98" t="s">
        <v>0</v>
      </c>
      <c r="B7" s="97" t="s">
        <v>1</v>
      </c>
      <c r="C7" s="17" t="s">
        <v>2</v>
      </c>
      <c r="D7" s="91" t="s">
        <v>3</v>
      </c>
      <c r="E7" s="85" t="s">
        <v>53</v>
      </c>
    </row>
    <row r="8" spans="1:5" x14ac:dyDescent="0.25">
      <c r="A8" s="126" t="s">
        <v>41</v>
      </c>
      <c r="B8" s="30" t="s">
        <v>48</v>
      </c>
      <c r="C8" s="31">
        <v>142</v>
      </c>
      <c r="D8" s="92">
        <v>142</v>
      </c>
      <c r="E8" s="86" t="s">
        <v>52</v>
      </c>
    </row>
    <row r="9" spans="1:5" x14ac:dyDescent="0.25">
      <c r="A9" s="127"/>
      <c r="B9" s="34" t="s">
        <v>45</v>
      </c>
      <c r="C9" s="35">
        <v>675</v>
      </c>
      <c r="D9" s="93">
        <v>675</v>
      </c>
      <c r="E9" s="87" t="s">
        <v>58</v>
      </c>
    </row>
    <row r="10" spans="1:5" x14ac:dyDescent="0.25">
      <c r="A10" s="127"/>
      <c r="B10" s="33" t="s">
        <v>46</v>
      </c>
      <c r="C10" s="32">
        <v>1652</v>
      </c>
      <c r="D10" s="94">
        <v>1652</v>
      </c>
      <c r="E10" s="88" t="s">
        <v>52</v>
      </c>
    </row>
    <row r="11" spans="1:5" x14ac:dyDescent="0.25">
      <c r="A11" s="127"/>
      <c r="B11" s="11" t="s">
        <v>42</v>
      </c>
      <c r="C11" s="5">
        <v>3520</v>
      </c>
      <c r="D11" s="95">
        <v>1659</v>
      </c>
      <c r="E11" s="89" t="s">
        <v>83</v>
      </c>
    </row>
    <row r="12" spans="1:5" x14ac:dyDescent="0.25">
      <c r="A12" s="127"/>
      <c r="B12" s="11" t="s">
        <v>43</v>
      </c>
      <c r="C12" s="5">
        <v>11332</v>
      </c>
      <c r="D12" s="95">
        <v>1286</v>
      </c>
      <c r="E12" s="89" t="s">
        <v>83</v>
      </c>
    </row>
    <row r="13" spans="1:5" x14ac:dyDescent="0.25">
      <c r="A13" s="127"/>
      <c r="B13" s="11" t="s">
        <v>44</v>
      </c>
      <c r="C13" s="5">
        <v>3575</v>
      </c>
      <c r="D13" s="95">
        <v>1372</v>
      </c>
      <c r="E13" s="89" t="s">
        <v>83</v>
      </c>
    </row>
    <row r="14" spans="1:5" x14ac:dyDescent="0.25">
      <c r="A14" s="127"/>
      <c r="B14" s="11">
        <v>741</v>
      </c>
      <c r="C14" s="5">
        <v>6146</v>
      </c>
      <c r="D14" s="95">
        <v>2460</v>
      </c>
      <c r="E14" s="89" t="s">
        <v>83</v>
      </c>
    </row>
    <row r="15" spans="1:5" x14ac:dyDescent="0.25">
      <c r="A15" s="127"/>
      <c r="B15" s="11" t="s">
        <v>47</v>
      </c>
      <c r="C15" s="5">
        <v>1209</v>
      </c>
      <c r="D15" s="95">
        <v>240</v>
      </c>
      <c r="E15" s="88" t="s">
        <v>52</v>
      </c>
    </row>
    <row r="16" spans="1:5" x14ac:dyDescent="0.25">
      <c r="A16" s="127"/>
      <c r="B16" s="11">
        <v>912</v>
      </c>
      <c r="C16" s="5">
        <v>332</v>
      </c>
      <c r="D16" s="95">
        <v>332</v>
      </c>
      <c r="E16" s="88" t="s">
        <v>52</v>
      </c>
    </row>
    <row r="17" spans="1:5" x14ac:dyDescent="0.25">
      <c r="A17" s="127"/>
      <c r="B17" s="11">
        <v>1266</v>
      </c>
      <c r="C17" s="5">
        <v>199</v>
      </c>
      <c r="D17" s="95">
        <v>199</v>
      </c>
      <c r="E17" s="88" t="s">
        <v>52</v>
      </c>
    </row>
    <row r="18" spans="1:5" ht="15.75" thickBot="1" x14ac:dyDescent="0.3">
      <c r="A18" s="127"/>
      <c r="B18" s="11" t="s">
        <v>49</v>
      </c>
      <c r="C18" s="5">
        <v>478</v>
      </c>
      <c r="D18" s="95">
        <v>450</v>
      </c>
      <c r="E18" s="88" t="s">
        <v>52</v>
      </c>
    </row>
    <row r="19" spans="1:5" ht="16.5" thickBot="1" x14ac:dyDescent="0.3">
      <c r="A19" s="118" t="s">
        <v>6</v>
      </c>
      <c r="B19" s="119"/>
      <c r="C19" s="120"/>
      <c r="D19" s="96">
        <f>SUM(D8:D18)</f>
        <v>10467</v>
      </c>
      <c r="E19" s="90"/>
    </row>
    <row r="20" spans="1:5" ht="15.75" x14ac:dyDescent="0.25">
      <c r="A20" s="3"/>
      <c r="B20" s="3"/>
      <c r="C20" s="3"/>
      <c r="D20" s="14"/>
    </row>
    <row r="21" spans="1:5" ht="15.75" x14ac:dyDescent="0.25">
      <c r="A21" s="3"/>
      <c r="B21" s="3"/>
      <c r="C21" s="3"/>
      <c r="D21" s="14"/>
    </row>
    <row r="22" spans="1:5" ht="15.75" x14ac:dyDescent="0.25">
      <c r="A22" s="54" t="s">
        <v>82</v>
      </c>
      <c r="B22" s="3"/>
      <c r="C22" s="3"/>
      <c r="D22" s="14"/>
    </row>
    <row r="23" spans="1:5" ht="16.5" thickBot="1" x14ac:dyDescent="0.3">
      <c r="A23" s="3"/>
      <c r="B23" s="3"/>
      <c r="C23" s="3"/>
      <c r="D23" s="14"/>
    </row>
    <row r="24" spans="1:5" ht="26.25" thickBot="1" x14ac:dyDescent="0.3">
      <c r="A24" s="98" t="s">
        <v>0</v>
      </c>
      <c r="B24" s="97" t="s">
        <v>1</v>
      </c>
      <c r="C24" s="17" t="s">
        <v>2</v>
      </c>
      <c r="D24" s="91" t="s">
        <v>3</v>
      </c>
      <c r="E24" s="85" t="s">
        <v>53</v>
      </c>
    </row>
    <row r="25" spans="1:5" x14ac:dyDescent="0.25">
      <c r="A25" s="127" t="s">
        <v>41</v>
      </c>
      <c r="B25" s="61" t="s">
        <v>42</v>
      </c>
      <c r="C25" s="10">
        <v>3520</v>
      </c>
      <c r="D25" s="100">
        <v>1659</v>
      </c>
      <c r="E25" s="89" t="s">
        <v>77</v>
      </c>
    </row>
    <row r="26" spans="1:5" x14ac:dyDescent="0.25">
      <c r="A26" s="127"/>
      <c r="B26" s="62" t="s">
        <v>43</v>
      </c>
      <c r="C26" s="5">
        <v>11332</v>
      </c>
      <c r="D26" s="95">
        <v>1286</v>
      </c>
      <c r="E26" s="89" t="s">
        <v>77</v>
      </c>
    </row>
    <row r="27" spans="1:5" x14ac:dyDescent="0.25">
      <c r="A27" s="127"/>
      <c r="B27" s="62" t="s">
        <v>44</v>
      </c>
      <c r="C27" s="5">
        <v>3575</v>
      </c>
      <c r="D27" s="95">
        <v>1372</v>
      </c>
      <c r="E27" s="89" t="s">
        <v>77</v>
      </c>
    </row>
    <row r="28" spans="1:5" ht="15.75" thickBot="1" x14ac:dyDescent="0.3">
      <c r="A28" s="128"/>
      <c r="B28" s="63">
        <v>741</v>
      </c>
      <c r="C28" s="64">
        <v>6146</v>
      </c>
      <c r="D28" s="101">
        <v>2460</v>
      </c>
      <c r="E28" s="99" t="s">
        <v>77</v>
      </c>
    </row>
    <row r="29" spans="1:5" ht="16.5" thickBot="1" x14ac:dyDescent="0.3">
      <c r="A29" s="118" t="s">
        <v>6</v>
      </c>
      <c r="B29" s="119"/>
      <c r="C29" s="120"/>
      <c r="D29" s="96">
        <f>SUM(D25:D28)</f>
        <v>6777</v>
      </c>
      <c r="E29" s="90"/>
    </row>
    <row r="30" spans="1:5" ht="15.75" x14ac:dyDescent="0.25">
      <c r="A30" s="3"/>
      <c r="B30" s="3"/>
      <c r="C30" s="3"/>
      <c r="D30" s="14"/>
    </row>
    <row r="31" spans="1:5" ht="15.75" x14ac:dyDescent="0.25">
      <c r="A31" s="3"/>
      <c r="B31" s="3"/>
      <c r="C31" s="3"/>
      <c r="D31" s="14"/>
    </row>
    <row r="32" spans="1:5" x14ac:dyDescent="0.25">
      <c r="A32" s="108" t="s">
        <v>11</v>
      </c>
      <c r="B32" s="108"/>
      <c r="C32" s="108"/>
      <c r="D32" s="108"/>
      <c r="E32" s="108"/>
    </row>
    <row r="33" spans="1:5" ht="15.75" thickBot="1" x14ac:dyDescent="0.3">
      <c r="A33" s="8"/>
    </row>
    <row r="34" spans="1:5" ht="30.75" thickBot="1" x14ac:dyDescent="0.3">
      <c r="A34" s="6" t="s">
        <v>7</v>
      </c>
      <c r="B34" s="7" t="s">
        <v>14</v>
      </c>
      <c r="C34" s="7" t="s">
        <v>22</v>
      </c>
      <c r="D34" s="26" t="s">
        <v>13</v>
      </c>
      <c r="E34" s="21" t="s">
        <v>12</v>
      </c>
    </row>
    <row r="35" spans="1:5" x14ac:dyDescent="0.25">
      <c r="A35" s="80" t="s">
        <v>8</v>
      </c>
      <c r="B35" s="81">
        <f>D19</f>
        <v>10467</v>
      </c>
      <c r="C35" s="82"/>
      <c r="D35" s="83">
        <f>B35*C35</f>
        <v>0</v>
      </c>
      <c r="E35" s="84">
        <f>D35*4</f>
        <v>0</v>
      </c>
    </row>
    <row r="36" spans="1:5" ht="15.75" thickBot="1" x14ac:dyDescent="0.3">
      <c r="A36" s="56" t="s">
        <v>78</v>
      </c>
      <c r="B36" s="57">
        <f>D29</f>
        <v>6777</v>
      </c>
      <c r="C36" s="58"/>
      <c r="D36" s="59">
        <f>B36*C36</f>
        <v>0</v>
      </c>
      <c r="E36" s="60">
        <f>D36*2</f>
        <v>0</v>
      </c>
    </row>
    <row r="37" spans="1:5" x14ac:dyDescent="0.25">
      <c r="A37" s="109" t="s">
        <v>4</v>
      </c>
      <c r="B37" s="110"/>
      <c r="C37" s="110"/>
      <c r="D37" s="111"/>
      <c r="E37" s="55">
        <f>SUM(E35:E36)</f>
        <v>0</v>
      </c>
    </row>
    <row r="38" spans="1:5" x14ac:dyDescent="0.25">
      <c r="A38" s="112" t="s">
        <v>9</v>
      </c>
      <c r="B38" s="113"/>
      <c r="C38" s="113"/>
      <c r="D38" s="114"/>
      <c r="E38" s="24">
        <f>E37/100*21</f>
        <v>0</v>
      </c>
    </row>
    <row r="39" spans="1:5" ht="15.75" thickBot="1" x14ac:dyDescent="0.3">
      <c r="A39" s="115" t="s">
        <v>5</v>
      </c>
      <c r="B39" s="116"/>
      <c r="C39" s="116"/>
      <c r="D39" s="117"/>
      <c r="E39" s="25">
        <f>E37+E38</f>
        <v>0</v>
      </c>
    </row>
  </sheetData>
  <mergeCells count="10">
    <mergeCell ref="A38:D38"/>
    <mergeCell ref="A39:D39"/>
    <mergeCell ref="A3:E3"/>
    <mergeCell ref="A5:E5"/>
    <mergeCell ref="A19:C19"/>
    <mergeCell ref="A32:E32"/>
    <mergeCell ref="A37:D37"/>
    <mergeCell ref="A8:A18"/>
    <mergeCell ref="A29:C29"/>
    <mergeCell ref="A25:A28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2"/>
  <sheetViews>
    <sheetView tabSelected="1" workbookViewId="0">
      <selection activeCell="D12" sqref="D12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08" t="s">
        <v>62</v>
      </c>
      <c r="B2" s="108"/>
      <c r="C2" s="108"/>
      <c r="D2" s="108"/>
    </row>
    <row r="3" spans="1:4" ht="15.75" thickBot="1" x14ac:dyDescent="0.3">
      <c r="A3" s="8"/>
    </row>
    <row r="4" spans="1:4" ht="30.75" thickBot="1" x14ac:dyDescent="0.3">
      <c r="A4" s="37" t="s">
        <v>0</v>
      </c>
      <c r="B4" s="45" t="s">
        <v>4</v>
      </c>
      <c r="C4" s="38" t="s">
        <v>59</v>
      </c>
      <c r="D4" s="39" t="s">
        <v>60</v>
      </c>
    </row>
    <row r="5" spans="1:4" x14ac:dyDescent="0.25">
      <c r="A5" s="41" t="s">
        <v>63</v>
      </c>
      <c r="B5" s="47">
        <f>'Staré Brno'!E30</f>
        <v>0</v>
      </c>
      <c r="C5" s="42">
        <f>B5/100*21</f>
        <v>0</v>
      </c>
      <c r="D5" s="43">
        <f>B5+C5</f>
        <v>0</v>
      </c>
    </row>
    <row r="6" spans="1:4" x14ac:dyDescent="0.25">
      <c r="A6" s="12" t="s">
        <v>64</v>
      </c>
      <c r="B6" s="48">
        <f>Štýřice!E28</f>
        <v>0</v>
      </c>
      <c r="C6" s="40">
        <f>B6/100*21</f>
        <v>0</v>
      </c>
      <c r="D6" s="44">
        <f>B6+C6</f>
        <v>0</v>
      </c>
    </row>
    <row r="7" spans="1:4" x14ac:dyDescent="0.25">
      <c r="A7" s="12" t="s">
        <v>65</v>
      </c>
      <c r="B7" s="48">
        <f>Trnitá!E37</f>
        <v>0</v>
      </c>
      <c r="C7" s="40">
        <f t="shared" ref="C7:C9" si="0">B7/100*21</f>
        <v>0</v>
      </c>
      <c r="D7" s="44">
        <f t="shared" ref="D7:D9" si="1">B7+C7</f>
        <v>0</v>
      </c>
    </row>
    <row r="8" spans="1:4" x14ac:dyDescent="0.25">
      <c r="A8" s="12" t="s">
        <v>66</v>
      </c>
      <c r="B8" s="48">
        <f>Stránice!E21</f>
        <v>0</v>
      </c>
      <c r="C8" s="40">
        <f t="shared" si="0"/>
        <v>0</v>
      </c>
      <c r="D8" s="44">
        <f t="shared" si="1"/>
        <v>0</v>
      </c>
    </row>
    <row r="9" spans="1:4" ht="15.75" thickBot="1" x14ac:dyDescent="0.3">
      <c r="A9" s="46" t="s">
        <v>67</v>
      </c>
      <c r="B9" s="49">
        <f>Veveří!E37</f>
        <v>0</v>
      </c>
      <c r="C9" s="40">
        <f t="shared" si="0"/>
        <v>0</v>
      </c>
      <c r="D9" s="44">
        <f t="shared" si="1"/>
        <v>0</v>
      </c>
    </row>
    <row r="10" spans="1:4" x14ac:dyDescent="0.25">
      <c r="A10" s="123" t="s">
        <v>4</v>
      </c>
      <c r="B10" s="124"/>
      <c r="C10" s="129"/>
      <c r="D10" s="50">
        <f>SUM(B5:B9)</f>
        <v>0</v>
      </c>
    </row>
    <row r="11" spans="1:4" x14ac:dyDescent="0.25">
      <c r="A11" s="112" t="s">
        <v>61</v>
      </c>
      <c r="B11" s="113"/>
      <c r="C11" s="130"/>
      <c r="D11" s="44">
        <f>SUM(C5:C9)</f>
        <v>0</v>
      </c>
    </row>
    <row r="12" spans="1:4" ht="15.75" thickBot="1" x14ac:dyDescent="0.3">
      <c r="A12" s="115" t="s">
        <v>5</v>
      </c>
      <c r="B12" s="116"/>
      <c r="C12" s="131"/>
      <c r="D12" s="51">
        <f>SUM(D5:D9)</f>
        <v>0</v>
      </c>
    </row>
  </sheetData>
  <mergeCells count="4">
    <mergeCell ref="A2:D2"/>
    <mergeCell ref="A10:C10"/>
    <mergeCell ref="A11:C11"/>
    <mergeCell ref="A12:C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Staré Brno</vt:lpstr>
      <vt:lpstr>Štýřice</vt:lpstr>
      <vt:lpstr>Trnitá</vt:lpstr>
      <vt:lpstr>Stránice</vt:lpstr>
      <vt:lpstr>Veveří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2022-01-03T09:31:50Z</cp:lastPrinted>
  <dcterms:created xsi:type="dcterms:W3CDTF">2021-01-25T06:42:47Z</dcterms:created>
  <dcterms:modified xsi:type="dcterms:W3CDTF">2022-01-12T12:27:12Z</dcterms:modified>
</cp:coreProperties>
</file>