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Židenice,Líšeň,Obřany,Husovice,Zábrdovice,Černá Pole - H\ZD\"/>
    </mc:Choice>
  </mc:AlternateContent>
  <xr:revisionPtr revIDLastSave="0" documentId="13_ncr:1_{E0D3B27E-59FB-4A3E-87BF-9AFB4C1E6189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Židenice, Líšeň" sheetId="13" r:id="rId1"/>
    <sheet name="Obřany" sheetId="19" r:id="rId2"/>
    <sheet name="Husovice,Zábrdovice" sheetId="20" r:id="rId3"/>
    <sheet name="Černá Pole" sheetId="21" r:id="rId4"/>
    <sheet name="REKAPITULA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5" i="20" l="1"/>
  <c r="D14" i="20"/>
  <c r="D21" i="19"/>
  <c r="D14" i="13"/>
  <c r="D28" i="21" l="1"/>
  <c r="E28" i="21" s="1"/>
  <c r="B28" i="21"/>
  <c r="D22" i="21"/>
  <c r="B31" i="20" l="1"/>
  <c r="D31" i="20" s="1"/>
  <c r="E31" i="20" s="1"/>
  <c r="D15" i="21" l="1"/>
  <c r="B27" i="21" s="1"/>
  <c r="D27" i="21" s="1"/>
  <c r="E27" i="21" s="1"/>
  <c r="E29" i="21" l="1"/>
  <c r="E30" i="21" s="1"/>
  <c r="B30" i="20"/>
  <c r="D30" i="20" s="1"/>
  <c r="B28" i="19"/>
  <c r="D28" i="19" s="1"/>
  <c r="E31" i="21" l="1"/>
  <c r="B8" i="18"/>
  <c r="E28" i="19"/>
  <c r="E29" i="19" s="1"/>
  <c r="E30" i="20"/>
  <c r="B21" i="13"/>
  <c r="D21" i="13" s="1"/>
  <c r="E21" i="13" s="1"/>
  <c r="E32" i="20" l="1"/>
  <c r="B7" i="18" s="1"/>
  <c r="B6" i="18"/>
  <c r="E30" i="19"/>
  <c r="E31" i="19" s="1"/>
  <c r="C8" i="18"/>
  <c r="D8" i="18" s="1"/>
  <c r="E33" i="20" l="1"/>
  <c r="E34" i="20" s="1"/>
  <c r="C7" i="18"/>
  <c r="D7" i="18" s="1"/>
  <c r="E22" i="13" l="1"/>
  <c r="B5" i="18" s="1"/>
  <c r="C6" i="18" l="1"/>
  <c r="D6" i="18" s="1"/>
  <c r="E23" i="13" l="1"/>
  <c r="E24" i="13" s="1"/>
  <c r="C5" i="18" l="1"/>
  <c r="D10" i="18" s="1"/>
  <c r="D9" i="18"/>
  <c r="D5" i="18" l="1"/>
  <c r="D11" i="18" s="1"/>
</calcChain>
</file>

<file path=xl/sharedStrings.xml><?xml version="1.0" encoding="utf-8"?>
<sst xmlns="http://schemas.openxmlformats.org/spreadsheetml/2006/main" count="176" uniqueCount="76">
  <si>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</si>
  <si>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</si>
  <si>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</si>
  <si>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</si>
  <si>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</si>
  <si>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</si>
  <si>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</si>
  <si>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</si>
  <si>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</si>
  <si>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</si>
  <si>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</si>
  <si>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</si>
  <si>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</si>
  <si>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</si>
  <si>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</si>
  <si>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</si>
  <si>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</si>
  <si>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</si>
  <si>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</si>
  <si>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</si>
  <si>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</si>
  <si>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</si>
  <si>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4300/4</t>
  </si>
  <si>
    <t>4774/3</t>
  </si>
  <si>
    <t>7623/120</t>
  </si>
  <si>
    <t>pokos, probírka</t>
  </si>
  <si>
    <t>8354/1</t>
  </si>
  <si>
    <t>4185/116 (Líšeň)</t>
  </si>
  <si>
    <t>4215/1 (Líšeň)</t>
  </si>
  <si>
    <t>pokos, probírka, nálety</t>
  </si>
  <si>
    <t>46/1</t>
  </si>
  <si>
    <t>46/2</t>
  </si>
  <si>
    <t>146/4</t>
  </si>
  <si>
    <t>178/4</t>
  </si>
  <si>
    <t>178/8</t>
  </si>
  <si>
    <t>178/10</t>
  </si>
  <si>
    <t>178/16</t>
  </si>
  <si>
    <t>SOUPIS POZEMKŮ - k.ú. HUSOVICE, ZÁBRDOVICE - REKAPITULACE CENY</t>
  </si>
  <si>
    <t>HUSOVICE, ZÁBRDOVICE</t>
  </si>
  <si>
    <t>pokos, nálety</t>
  </si>
  <si>
    <t>161 Zábrdovice</t>
  </si>
  <si>
    <t>1137/4 Zábrdovice</t>
  </si>
  <si>
    <t>740/1 Husovice</t>
  </si>
  <si>
    <t>740/7 Husovice</t>
  </si>
  <si>
    <t>SOUPIS POZEMKŮ - k.ú. ČERNÁ POLE - REKAPITULACE CENY</t>
  </si>
  <si>
    <t>ČERNÁ POLE</t>
  </si>
  <si>
    <t>569 Husovice</t>
  </si>
  <si>
    <t>pokos,nálety,sběr odpadu</t>
  </si>
  <si>
    <t>SOUPIS POZEMKŮ - k.ú. ŽIDENICE, LÍŠEŇ - REKAPITULACE CENY</t>
  </si>
  <si>
    <t>465/15</t>
  </si>
  <si>
    <t>465/42</t>
  </si>
  <si>
    <t>465/73</t>
  </si>
  <si>
    <t>465/75</t>
  </si>
  <si>
    <t>465/76</t>
  </si>
  <si>
    <t>465/97</t>
  </si>
  <si>
    <t>3942/52</t>
  </si>
  <si>
    <t>Židenice, Líšeň</t>
  </si>
  <si>
    <t>Husovice, Zábrdovice</t>
  </si>
  <si>
    <t>Černá Pole</t>
  </si>
  <si>
    <t>ŽIDENICE, LÍŠEŇ</t>
  </si>
  <si>
    <t>2182/2</t>
  </si>
  <si>
    <t xml:space="preserve"> OBŘANY</t>
  </si>
  <si>
    <t>SOUPIS POZEMKŮ - k.ú. OBŘANY - REKAPITULACE CENY</t>
  </si>
  <si>
    <t>Obřany</t>
  </si>
  <si>
    <t xml:space="preserve"> ZÁBRDOVICE</t>
  </si>
  <si>
    <t>pokos, úprava keřů</t>
  </si>
  <si>
    <t>B</t>
  </si>
  <si>
    <t>B.) 6 x pokos, úprava keřů, ekologická likvidace veškerého odpadu</t>
  </si>
  <si>
    <t>A.) 4 x pokos,  ekologická likvidace odpadu</t>
  </si>
  <si>
    <t>390/20</t>
  </si>
  <si>
    <t>B.) 2 x pokos, jednorázové odstranění náletových dřevin, jarní a podzimní výhrab listí,  ekologická likvidace odpadu</t>
  </si>
  <si>
    <t>679/1 Zábrdovice</t>
  </si>
  <si>
    <t>pokos,nálety,výhrab</t>
  </si>
  <si>
    <t>A.) 4 x pokos, jednorázová probírka dřevin,  ekologická likvidace veškerého odpadu</t>
  </si>
  <si>
    <t>A.) 4 x pokos, jednorázová probírka dřevin a odstranění náletových dřevin,  ekologická likvidace veškerého odpadu</t>
  </si>
  <si>
    <t>A.) 4 x pokos, jednorázové odstranění náletových dřevin, sběr odpadu, ekologická likvidace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</si>
</sst>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4" fontId="0" fillId="3" borderId="35" xfId="0" applyNumberFormat="1" applyFill="1" applyBorder="1"/>
    <xf numFmtId="4" fontId="0" fillId="0" borderId="36" xfId="0" applyNumberFormat="1" applyBorder="1"/>
    <xf numFmtId="0" fontId="2" fillId="0" borderId="38" xfId="0" applyFont="1" applyFill="1" applyBorder="1" applyAlignment="1">
      <alignment horizontal="center"/>
    </xf>
    <xf numFmtId="3" fontId="3" fillId="0" borderId="39" xfId="0" applyNumberFormat="1" applyFont="1" applyFill="1" applyBorder="1" applyAlignment="1">
      <alignment horizontal="center" vertical="center"/>
    </xf>
    <xf numFmtId="3" fontId="3" fillId="2" borderId="40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0" fillId="0" borderId="0" xfId="0" applyBorder="1"/>
    <xf numFmtId="4" fontId="0" fillId="3" borderId="30" xfId="0" applyNumberFormat="1" applyFill="1" applyBorder="1"/>
    <xf numFmtId="4" fontId="1" fillId="0" borderId="36" xfId="0" applyNumberFormat="1" applyFont="1" applyBorder="1"/>
    <xf numFmtId="0" fontId="1" fillId="0" borderId="29" xfId="0" applyFont="1" applyBorder="1" applyAlignment="1">
      <alignment horizontal="center"/>
    </xf>
    <xf numFmtId="3" fontId="0" fillId="0" borderId="30" xfId="0" applyNumberFormat="1" applyBorder="1" applyAlignment="1">
      <alignment horizontal="center"/>
    </xf>
    <xf numFmtId="4" fontId="0" fillId="0" borderId="44" xfId="0" applyNumberFormat="1" applyBorder="1"/>
    <xf numFmtId="0" fontId="1" fillId="0" borderId="45" xfId="0" applyFon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4" fontId="0" fillId="3" borderId="46" xfId="0" applyNumberFormat="1" applyFill="1" applyBorder="1"/>
    <xf numFmtId="4" fontId="0" fillId="0" borderId="32" xfId="0" applyNumberFormat="1" applyBorder="1"/>
    <xf numFmtId="4" fontId="0" fillId="0" borderId="26" xfId="0" applyNumberFormat="1" applyBorder="1"/>
    <xf numFmtId="0" fontId="2" fillId="0" borderId="47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4" fontId="0" fillId="0" borderId="48" xfId="0" applyNumberFormat="1" applyBorder="1"/>
    <xf numFmtId="4" fontId="0" fillId="0" borderId="49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2" fillId="0" borderId="3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7"/>
  <sheetViews>
    <sheetView workbookViewId="0">
      <selection activeCell="E21" sqref="E21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0.42578125" customWidth="1"/>
  </cols>
  <sheetData>
    <row r="1" spans="1:5" x14ac:dyDescent="0.25">
      <c r="D1" s="9"/>
      <c r="E1" s="9" t="s">
        <v>10</v>
      </c>
    </row>
    <row r="3" spans="1:5" x14ac:dyDescent="0.25">
      <c r="A3" s="73" t="s">
        <v>48</v>
      </c>
      <c r="B3" s="73"/>
      <c r="C3" s="73"/>
      <c r="D3" s="73"/>
      <c r="E3" s="73"/>
    </row>
    <row r="4" spans="1:5" x14ac:dyDescent="0.25">
      <c r="A4" s="4"/>
      <c r="B4" s="4"/>
      <c r="C4" s="4"/>
      <c r="D4" s="4"/>
    </row>
    <row r="5" spans="1:5" ht="29.25" customHeight="1" x14ac:dyDescent="0.25">
      <c r="A5" s="72" t="s">
        <v>73</v>
      </c>
      <c r="B5" s="72"/>
      <c r="C5" s="72"/>
      <c r="D5" s="72"/>
      <c r="E5" s="72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86" t="s">
        <v>59</v>
      </c>
      <c r="B8" s="18" t="s">
        <v>22</v>
      </c>
      <c r="C8" s="19">
        <v>244</v>
      </c>
      <c r="D8" s="20">
        <v>244</v>
      </c>
      <c r="E8" s="21" t="s">
        <v>16</v>
      </c>
    </row>
    <row r="9" spans="1:5" x14ac:dyDescent="0.25">
      <c r="A9" s="87"/>
      <c r="B9" s="10" t="s">
        <v>23</v>
      </c>
      <c r="C9" s="5">
        <v>271</v>
      </c>
      <c r="D9" s="16">
        <v>271</v>
      </c>
      <c r="E9" s="22" t="s">
        <v>16</v>
      </c>
    </row>
    <row r="10" spans="1:5" x14ac:dyDescent="0.25">
      <c r="A10" s="87"/>
      <c r="B10" s="10" t="s">
        <v>24</v>
      </c>
      <c r="C10" s="5">
        <v>2073</v>
      </c>
      <c r="D10" s="16">
        <v>2073</v>
      </c>
      <c r="E10" s="22" t="s">
        <v>25</v>
      </c>
    </row>
    <row r="11" spans="1:5" x14ac:dyDescent="0.25">
      <c r="A11" s="87"/>
      <c r="B11" s="10" t="s">
        <v>26</v>
      </c>
      <c r="C11" s="5">
        <v>3413</v>
      </c>
      <c r="D11" s="16">
        <v>3413</v>
      </c>
      <c r="E11" s="22" t="s">
        <v>25</v>
      </c>
    </row>
    <row r="12" spans="1:5" x14ac:dyDescent="0.25">
      <c r="A12" s="87"/>
      <c r="B12" s="10" t="s">
        <v>27</v>
      </c>
      <c r="C12" s="5">
        <v>583</v>
      </c>
      <c r="D12" s="16">
        <v>583</v>
      </c>
      <c r="E12" s="22" t="s">
        <v>25</v>
      </c>
    </row>
    <row r="13" spans="1:5" ht="15.75" thickBot="1" x14ac:dyDescent="0.3">
      <c r="A13" s="87"/>
      <c r="B13" s="10" t="s">
        <v>28</v>
      </c>
      <c r="C13" s="5">
        <v>818</v>
      </c>
      <c r="D13" s="16">
        <v>818</v>
      </c>
      <c r="E13" s="22" t="s">
        <v>16</v>
      </c>
    </row>
    <row r="14" spans="1:5" ht="16.5" thickBot="1" x14ac:dyDescent="0.3">
      <c r="A14" s="83" t="s">
        <v>6</v>
      </c>
      <c r="B14" s="84"/>
      <c r="C14" s="85"/>
      <c r="D14" s="17">
        <f>SUM(D8:D13)</f>
        <v>7402</v>
      </c>
      <c r="E14" s="23"/>
    </row>
    <row r="15" spans="1:5" ht="15.75" x14ac:dyDescent="0.25">
      <c r="A15" s="3"/>
      <c r="B15" s="3"/>
      <c r="C15" s="3"/>
      <c r="D15" s="13"/>
    </row>
    <row r="16" spans="1:5" ht="15.75" x14ac:dyDescent="0.25">
      <c r="A16" s="3"/>
      <c r="B16" s="3"/>
      <c r="C16" s="3"/>
      <c r="D16" s="13"/>
    </row>
    <row r="18" spans="1:5" x14ac:dyDescent="0.25">
      <c r="A18" s="73" t="s">
        <v>11</v>
      </c>
      <c r="B18" s="73"/>
      <c r="C18" s="73"/>
      <c r="D18" s="73"/>
      <c r="E18" s="73"/>
    </row>
    <row r="19" spans="1:5" ht="15.75" thickBot="1" x14ac:dyDescent="0.3">
      <c r="A19" s="8"/>
    </row>
    <row r="20" spans="1:5" ht="30.75" thickBot="1" x14ac:dyDescent="0.3">
      <c r="A20" s="6" t="s">
        <v>7</v>
      </c>
      <c r="B20" s="7" t="s">
        <v>14</v>
      </c>
      <c r="C20" s="7" t="s">
        <v>15</v>
      </c>
      <c r="D20" s="30" t="s">
        <v>13</v>
      </c>
      <c r="E20" s="25" t="s">
        <v>12</v>
      </c>
    </row>
    <row r="21" spans="1:5" ht="15.75" thickBot="1" x14ac:dyDescent="0.3">
      <c r="A21" s="47" t="s">
        <v>8</v>
      </c>
      <c r="B21" s="48">
        <f>D14</f>
        <v>7402</v>
      </c>
      <c r="C21" s="49"/>
      <c r="D21" s="50">
        <f>B21*C21</f>
        <v>0</v>
      </c>
      <c r="E21" s="50">
        <f>D21*4</f>
        <v>0</v>
      </c>
    </row>
    <row r="22" spans="1:5" x14ac:dyDescent="0.25">
      <c r="A22" s="74" t="s">
        <v>4</v>
      </c>
      <c r="B22" s="75"/>
      <c r="C22" s="75"/>
      <c r="D22" s="76"/>
      <c r="E22" s="27">
        <f>SUM(E21:E21)</f>
        <v>0</v>
      </c>
    </row>
    <row r="23" spans="1:5" x14ac:dyDescent="0.25">
      <c r="A23" s="77" t="s">
        <v>9</v>
      </c>
      <c r="B23" s="78"/>
      <c r="C23" s="78"/>
      <c r="D23" s="79"/>
      <c r="E23" s="28">
        <f>E22/100*21</f>
        <v>0</v>
      </c>
    </row>
    <row r="24" spans="1:5" ht="15.75" thickBot="1" x14ac:dyDescent="0.3">
      <c r="A24" s="80" t="s">
        <v>5</v>
      </c>
      <c r="B24" s="81"/>
      <c r="C24" s="81"/>
      <c r="D24" s="82"/>
      <c r="E24" s="29">
        <f>E22+E23</f>
        <v>0</v>
      </c>
    </row>
    <row r="27" spans="1:5" x14ac:dyDescent="0.25">
      <c r="A27" s="71"/>
      <c r="B27" s="71"/>
      <c r="C27" s="71"/>
      <c r="D27" s="71"/>
      <c r="E27" s="71"/>
    </row>
  </sheetData>
  <mergeCells count="9">
    <mergeCell ref="A27:E27"/>
    <mergeCell ref="A5:E5"/>
    <mergeCell ref="A3:E3"/>
    <mergeCell ref="A22:D22"/>
    <mergeCell ref="A23:D23"/>
    <mergeCell ref="A24:D24"/>
    <mergeCell ref="A14:C14"/>
    <mergeCell ref="A8:A13"/>
    <mergeCell ref="A18:E1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34"/>
  <sheetViews>
    <sheetView workbookViewId="0">
      <selection activeCell="E29" sqref="E29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7.42578125" customWidth="1"/>
    <col min="5" max="5" width="20.140625" customWidth="1"/>
  </cols>
  <sheetData>
    <row r="1" spans="1:5" x14ac:dyDescent="0.25">
      <c r="D1" s="9"/>
      <c r="E1" s="9" t="s">
        <v>10</v>
      </c>
    </row>
    <row r="3" spans="1:5" x14ac:dyDescent="0.25">
      <c r="A3" s="73" t="s">
        <v>62</v>
      </c>
      <c r="B3" s="73"/>
      <c r="C3" s="73"/>
      <c r="D3" s="73"/>
      <c r="E3" s="73"/>
    </row>
    <row r="4" spans="1:5" x14ac:dyDescent="0.25">
      <c r="A4" s="45"/>
      <c r="B4" s="45"/>
      <c r="C4" s="45"/>
      <c r="D4" s="45"/>
    </row>
    <row r="5" spans="1:5" ht="29.25" customHeight="1" x14ac:dyDescent="0.25">
      <c r="A5" s="88" t="s">
        <v>74</v>
      </c>
      <c r="B5" s="88"/>
      <c r="C5" s="88"/>
      <c r="D5" s="88"/>
      <c r="E5" s="88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89" t="s">
        <v>61</v>
      </c>
      <c r="B8" s="18">
        <v>43</v>
      </c>
      <c r="C8" s="19">
        <v>580</v>
      </c>
      <c r="D8" s="20">
        <v>580</v>
      </c>
      <c r="E8" s="21" t="s">
        <v>29</v>
      </c>
    </row>
    <row r="9" spans="1:5" x14ac:dyDescent="0.25">
      <c r="A9" s="90"/>
      <c r="B9" s="10" t="s">
        <v>30</v>
      </c>
      <c r="C9" s="5">
        <v>149</v>
      </c>
      <c r="D9" s="16">
        <v>149</v>
      </c>
      <c r="E9" s="22" t="s">
        <v>29</v>
      </c>
    </row>
    <row r="10" spans="1:5" x14ac:dyDescent="0.25">
      <c r="A10" s="90"/>
      <c r="B10" s="10" t="s">
        <v>31</v>
      </c>
      <c r="C10" s="5">
        <v>58</v>
      </c>
      <c r="D10" s="16">
        <v>58</v>
      </c>
      <c r="E10" s="22" t="s">
        <v>29</v>
      </c>
    </row>
    <row r="11" spans="1:5" x14ac:dyDescent="0.25">
      <c r="A11" s="90"/>
      <c r="B11" s="10">
        <v>48</v>
      </c>
      <c r="C11" s="5">
        <v>139</v>
      </c>
      <c r="D11" s="16">
        <v>139</v>
      </c>
      <c r="E11" s="22" t="s">
        <v>29</v>
      </c>
    </row>
    <row r="12" spans="1:5" x14ac:dyDescent="0.25">
      <c r="A12" s="90"/>
      <c r="B12" s="10" t="s">
        <v>32</v>
      </c>
      <c r="C12" s="5">
        <v>301</v>
      </c>
      <c r="D12" s="16">
        <v>301</v>
      </c>
      <c r="E12" s="22" t="s">
        <v>29</v>
      </c>
    </row>
    <row r="13" spans="1:5" x14ac:dyDescent="0.25">
      <c r="A13" s="90"/>
      <c r="B13" s="10">
        <v>167</v>
      </c>
      <c r="C13" s="5">
        <v>1394</v>
      </c>
      <c r="D13" s="16">
        <v>1394</v>
      </c>
      <c r="E13" s="22" t="s">
        <v>29</v>
      </c>
    </row>
    <row r="14" spans="1:5" x14ac:dyDescent="0.25">
      <c r="A14" s="90"/>
      <c r="B14" s="10">
        <v>177</v>
      </c>
      <c r="C14" s="5">
        <v>1010</v>
      </c>
      <c r="D14" s="16">
        <v>1010</v>
      </c>
      <c r="E14" s="22" t="s">
        <v>29</v>
      </c>
    </row>
    <row r="15" spans="1:5" x14ac:dyDescent="0.25">
      <c r="A15" s="90"/>
      <c r="B15" s="10" t="s">
        <v>33</v>
      </c>
      <c r="C15" s="5">
        <v>212</v>
      </c>
      <c r="D15" s="16">
        <v>212</v>
      </c>
      <c r="E15" s="22" t="s">
        <v>29</v>
      </c>
    </row>
    <row r="16" spans="1:5" x14ac:dyDescent="0.25">
      <c r="A16" s="90"/>
      <c r="B16" s="10" t="s">
        <v>34</v>
      </c>
      <c r="C16" s="5">
        <v>49</v>
      </c>
      <c r="D16" s="16">
        <v>49</v>
      </c>
      <c r="E16" s="22" t="s">
        <v>29</v>
      </c>
    </row>
    <row r="17" spans="1:5" x14ac:dyDescent="0.25">
      <c r="A17" s="90"/>
      <c r="B17" s="10" t="s">
        <v>35</v>
      </c>
      <c r="C17" s="5">
        <v>63</v>
      </c>
      <c r="D17" s="16">
        <v>63</v>
      </c>
      <c r="E17" s="22" t="s">
        <v>29</v>
      </c>
    </row>
    <row r="18" spans="1:5" x14ac:dyDescent="0.25">
      <c r="A18" s="90"/>
      <c r="B18" s="10" t="s">
        <v>36</v>
      </c>
      <c r="C18" s="5">
        <v>19</v>
      </c>
      <c r="D18" s="16">
        <v>19</v>
      </c>
      <c r="E18" s="22" t="s">
        <v>29</v>
      </c>
    </row>
    <row r="19" spans="1:5" x14ac:dyDescent="0.25">
      <c r="A19" s="90"/>
      <c r="B19" s="10">
        <v>866</v>
      </c>
      <c r="C19" s="5">
        <v>1162</v>
      </c>
      <c r="D19" s="16">
        <v>1162</v>
      </c>
      <c r="E19" s="22" t="s">
        <v>29</v>
      </c>
    </row>
    <row r="20" spans="1:5" ht="15.75" thickBot="1" x14ac:dyDescent="0.3">
      <c r="A20" s="90"/>
      <c r="B20" s="10" t="s">
        <v>60</v>
      </c>
      <c r="C20" s="5">
        <v>66</v>
      </c>
      <c r="D20" s="16">
        <v>66</v>
      </c>
      <c r="E20" s="22" t="s">
        <v>29</v>
      </c>
    </row>
    <row r="21" spans="1:5" ht="16.5" thickBot="1" x14ac:dyDescent="0.3">
      <c r="A21" s="83" t="s">
        <v>6</v>
      </c>
      <c r="B21" s="84"/>
      <c r="C21" s="85"/>
      <c r="D21" s="17">
        <f>SUM(D8:D20)</f>
        <v>5202</v>
      </c>
      <c r="E21" s="23"/>
    </row>
    <row r="22" spans="1:5" ht="15.75" x14ac:dyDescent="0.25">
      <c r="A22" s="3"/>
      <c r="B22" s="3"/>
      <c r="C22" s="3"/>
      <c r="D22" s="13"/>
    </row>
    <row r="25" spans="1:5" x14ac:dyDescent="0.25">
      <c r="A25" s="73" t="s">
        <v>11</v>
      </c>
      <c r="B25" s="73"/>
      <c r="C25" s="73"/>
      <c r="D25" s="73"/>
      <c r="E25" s="73"/>
    </row>
    <row r="26" spans="1:5" ht="15.75" thickBot="1" x14ac:dyDescent="0.3">
      <c r="A26" s="8"/>
    </row>
    <row r="27" spans="1:5" ht="30.75" thickBot="1" x14ac:dyDescent="0.3">
      <c r="A27" s="6" t="s">
        <v>7</v>
      </c>
      <c r="B27" s="7" t="s">
        <v>14</v>
      </c>
      <c r="C27" s="7" t="s">
        <v>15</v>
      </c>
      <c r="D27" s="30" t="s">
        <v>13</v>
      </c>
      <c r="E27" s="25" t="s">
        <v>12</v>
      </c>
    </row>
    <row r="28" spans="1:5" ht="15.75" thickBot="1" x14ac:dyDescent="0.3">
      <c r="A28" s="11" t="s">
        <v>8</v>
      </c>
      <c r="B28" s="12">
        <f>D21</f>
        <v>5202</v>
      </c>
      <c r="C28" s="24"/>
      <c r="D28" s="26">
        <f>B28*C28</f>
        <v>0</v>
      </c>
      <c r="E28" s="26">
        <f>D28*4</f>
        <v>0</v>
      </c>
    </row>
    <row r="29" spans="1:5" x14ac:dyDescent="0.25">
      <c r="A29" s="74" t="s">
        <v>4</v>
      </c>
      <c r="B29" s="75"/>
      <c r="C29" s="75"/>
      <c r="D29" s="76"/>
      <c r="E29" s="27">
        <f>SUM(E28:E28)</f>
        <v>0</v>
      </c>
    </row>
    <row r="30" spans="1:5" x14ac:dyDescent="0.25">
      <c r="A30" s="77" t="s">
        <v>9</v>
      </c>
      <c r="B30" s="78"/>
      <c r="C30" s="78"/>
      <c r="D30" s="79"/>
      <c r="E30" s="28">
        <f>E29/100*21</f>
        <v>0</v>
      </c>
    </row>
    <row r="31" spans="1:5" ht="15.75" thickBot="1" x14ac:dyDescent="0.3">
      <c r="A31" s="80" t="s">
        <v>5</v>
      </c>
      <c r="B31" s="81"/>
      <c r="C31" s="81"/>
      <c r="D31" s="82"/>
      <c r="E31" s="29">
        <f>E29+E30</f>
        <v>0</v>
      </c>
    </row>
    <row r="34" spans="1:5" x14ac:dyDescent="0.25">
      <c r="A34" s="71"/>
      <c r="B34" s="71"/>
      <c r="C34" s="71"/>
      <c r="D34" s="71"/>
      <c r="E34" s="71"/>
    </row>
  </sheetData>
  <mergeCells count="9">
    <mergeCell ref="A30:D30"/>
    <mergeCell ref="A31:D31"/>
    <mergeCell ref="A34:E34"/>
    <mergeCell ref="A3:E3"/>
    <mergeCell ref="A5:E5"/>
    <mergeCell ref="A8:A20"/>
    <mergeCell ref="A21:C21"/>
    <mergeCell ref="A25:E25"/>
    <mergeCell ref="A29:D29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37"/>
  <sheetViews>
    <sheetView workbookViewId="0">
      <selection activeCell="E33" sqref="E33"/>
    </sheetView>
  </sheetViews>
  <sheetFormatPr defaultColWidth="16.7109375" defaultRowHeight="15" x14ac:dyDescent="0.25"/>
  <cols>
    <col min="1" max="1" width="13.140625" customWidth="1"/>
    <col min="2" max="2" width="15.42578125" customWidth="1"/>
    <col min="3" max="3" width="14.85546875" customWidth="1"/>
    <col min="4" max="4" width="14.42578125" customWidth="1"/>
    <col min="5" max="5" width="21.28515625" customWidth="1"/>
  </cols>
  <sheetData>
    <row r="1" spans="1:5" x14ac:dyDescent="0.25">
      <c r="D1" s="9"/>
      <c r="E1" s="9" t="s">
        <v>10</v>
      </c>
    </row>
    <row r="3" spans="1:5" x14ac:dyDescent="0.25">
      <c r="A3" s="73" t="s">
        <v>37</v>
      </c>
      <c r="B3" s="73"/>
      <c r="C3" s="73"/>
      <c r="D3" s="73"/>
      <c r="E3" s="73"/>
    </row>
    <row r="4" spans="1:5" x14ac:dyDescent="0.25">
      <c r="A4" s="45"/>
      <c r="B4" s="45"/>
      <c r="C4" s="45"/>
      <c r="D4" s="45"/>
    </row>
    <row r="5" spans="1:5" ht="28.5" customHeight="1" x14ac:dyDescent="0.25">
      <c r="A5" s="72" t="s">
        <v>75</v>
      </c>
      <c r="B5" s="72"/>
      <c r="C5" s="72"/>
      <c r="D5" s="72"/>
      <c r="E5" s="72"/>
    </row>
    <row r="6" spans="1:5" ht="15.75" thickBot="1" x14ac:dyDescent="0.3"/>
    <row r="7" spans="1:5" ht="26.25" thickBot="1" x14ac:dyDescent="0.3">
      <c r="A7" s="68" t="s">
        <v>0</v>
      </c>
      <c r="B7" s="67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1" t="s">
        <v>38</v>
      </c>
      <c r="B8" s="18" t="s">
        <v>40</v>
      </c>
      <c r="C8" s="19">
        <v>434</v>
      </c>
      <c r="D8" s="20">
        <v>434</v>
      </c>
      <c r="E8" s="21" t="s">
        <v>39</v>
      </c>
    </row>
    <row r="9" spans="1:5" x14ac:dyDescent="0.25">
      <c r="A9" s="92"/>
      <c r="B9" s="10" t="s">
        <v>41</v>
      </c>
      <c r="C9" s="5">
        <v>198</v>
      </c>
      <c r="D9" s="16">
        <v>198</v>
      </c>
      <c r="E9" s="22" t="s">
        <v>39</v>
      </c>
    </row>
    <row r="10" spans="1:5" x14ac:dyDescent="0.25">
      <c r="A10" s="92"/>
      <c r="B10" s="10" t="s">
        <v>71</v>
      </c>
      <c r="C10" s="5">
        <v>410</v>
      </c>
      <c r="D10" s="16">
        <v>60</v>
      </c>
      <c r="E10" s="22" t="s">
        <v>47</v>
      </c>
    </row>
    <row r="11" spans="1:5" x14ac:dyDescent="0.25">
      <c r="A11" s="92"/>
      <c r="B11" s="10" t="s">
        <v>46</v>
      </c>
      <c r="C11" s="5">
        <v>432</v>
      </c>
      <c r="D11" s="16">
        <v>270</v>
      </c>
      <c r="E11" s="22" t="s">
        <v>47</v>
      </c>
    </row>
    <row r="12" spans="1:5" x14ac:dyDescent="0.25">
      <c r="A12" s="92"/>
      <c r="B12" s="10" t="s">
        <v>42</v>
      </c>
      <c r="C12" s="5">
        <v>1633</v>
      </c>
      <c r="D12" s="16">
        <v>1633</v>
      </c>
      <c r="E12" s="22" t="s">
        <v>16</v>
      </c>
    </row>
    <row r="13" spans="1:5" ht="15.75" thickBot="1" x14ac:dyDescent="0.3">
      <c r="A13" s="92"/>
      <c r="B13" s="10" t="s">
        <v>43</v>
      </c>
      <c r="C13" s="5">
        <v>17</v>
      </c>
      <c r="D13" s="16">
        <v>17</v>
      </c>
      <c r="E13" s="22" t="s">
        <v>16</v>
      </c>
    </row>
    <row r="14" spans="1:5" ht="16.5" thickBot="1" x14ac:dyDescent="0.3">
      <c r="A14" s="83" t="s">
        <v>6</v>
      </c>
      <c r="B14" s="84"/>
      <c r="C14" s="85"/>
      <c r="D14" s="17">
        <f>SUM(D8:D13)</f>
        <v>2612</v>
      </c>
      <c r="E14" s="23"/>
    </row>
    <row r="15" spans="1:5" ht="15.75" x14ac:dyDescent="0.25">
      <c r="A15" s="3"/>
      <c r="B15" s="3"/>
      <c r="C15" s="3"/>
      <c r="D15" s="13"/>
      <c r="E15" s="56"/>
    </row>
    <row r="16" spans="1:5" ht="15.75" x14ac:dyDescent="0.25">
      <c r="A16" s="3"/>
      <c r="B16" s="3"/>
      <c r="C16" s="3"/>
      <c r="D16" s="13"/>
    </row>
    <row r="17" spans="1:5" x14ac:dyDescent="0.25">
      <c r="A17" s="72" t="s">
        <v>67</v>
      </c>
      <c r="B17" s="72"/>
      <c r="C17" s="72"/>
      <c r="D17" s="72"/>
      <c r="E17" s="72"/>
    </row>
    <row r="18" spans="1:5" ht="15.75" thickBot="1" x14ac:dyDescent="0.3"/>
    <row r="19" spans="1:5" ht="26.25" thickBot="1" x14ac:dyDescent="0.3">
      <c r="A19" s="68" t="s">
        <v>0</v>
      </c>
      <c r="B19" s="67" t="s">
        <v>1</v>
      </c>
      <c r="C19" s="14" t="s">
        <v>2</v>
      </c>
      <c r="D19" s="15" t="s">
        <v>3</v>
      </c>
      <c r="E19" s="31" t="s">
        <v>17</v>
      </c>
    </row>
    <row r="20" spans="1:5" x14ac:dyDescent="0.25">
      <c r="A20" s="91" t="s">
        <v>64</v>
      </c>
      <c r="B20" s="18">
        <v>6</v>
      </c>
      <c r="C20" s="19">
        <v>1020</v>
      </c>
      <c r="D20" s="20">
        <v>180</v>
      </c>
      <c r="E20" s="21" t="s">
        <v>16</v>
      </c>
    </row>
    <row r="21" spans="1:5" x14ac:dyDescent="0.25">
      <c r="A21" s="92"/>
      <c r="B21" s="10">
        <v>7</v>
      </c>
      <c r="C21" s="5">
        <v>422</v>
      </c>
      <c r="D21" s="16">
        <v>120</v>
      </c>
      <c r="E21" s="22" t="s">
        <v>16</v>
      </c>
    </row>
    <row r="22" spans="1:5" x14ac:dyDescent="0.25">
      <c r="A22" s="92"/>
      <c r="B22" s="10">
        <v>879</v>
      </c>
      <c r="C22" s="5">
        <v>460</v>
      </c>
      <c r="D22" s="16">
        <v>180</v>
      </c>
      <c r="E22" s="22" t="s">
        <v>65</v>
      </c>
    </row>
    <row r="23" spans="1:5" x14ac:dyDescent="0.25">
      <c r="A23" s="92"/>
      <c r="B23" s="10">
        <v>880</v>
      </c>
      <c r="C23" s="5">
        <v>44</v>
      </c>
      <c r="D23" s="16">
        <v>44</v>
      </c>
      <c r="E23" s="22" t="s">
        <v>65</v>
      </c>
    </row>
    <row r="24" spans="1:5" ht="15.75" thickBot="1" x14ac:dyDescent="0.3">
      <c r="A24" s="92"/>
      <c r="B24" s="10">
        <v>669</v>
      </c>
      <c r="C24" s="5">
        <v>396</v>
      </c>
      <c r="D24" s="16">
        <v>100</v>
      </c>
      <c r="E24" s="22" t="s">
        <v>16</v>
      </c>
    </row>
    <row r="25" spans="1:5" ht="16.5" thickBot="1" x14ac:dyDescent="0.3">
      <c r="A25" s="83" t="s">
        <v>6</v>
      </c>
      <c r="B25" s="84"/>
      <c r="C25" s="85"/>
      <c r="D25" s="17">
        <f>SUM(D20:D24)</f>
        <v>624</v>
      </c>
      <c r="E25" s="23"/>
    </row>
    <row r="26" spans="1:5" ht="15.75" x14ac:dyDescent="0.25">
      <c r="A26" s="3"/>
      <c r="B26" s="3"/>
      <c r="C26" s="3"/>
      <c r="D26" s="13"/>
      <c r="E26" s="56"/>
    </row>
    <row r="27" spans="1:5" x14ac:dyDescent="0.25">
      <c r="A27" s="73" t="s">
        <v>11</v>
      </c>
      <c r="B27" s="73"/>
      <c r="C27" s="73"/>
      <c r="D27" s="73"/>
      <c r="E27" s="73"/>
    </row>
    <row r="28" spans="1:5" ht="15.75" thickBot="1" x14ac:dyDescent="0.3">
      <c r="A28" s="8"/>
    </row>
    <row r="29" spans="1:5" ht="30.75" thickBot="1" x14ac:dyDescent="0.3">
      <c r="A29" s="6" t="s">
        <v>7</v>
      </c>
      <c r="B29" s="7" t="s">
        <v>14</v>
      </c>
      <c r="C29" s="7" t="s">
        <v>15</v>
      </c>
      <c r="D29" s="30" t="s">
        <v>13</v>
      </c>
      <c r="E29" s="25" t="s">
        <v>12</v>
      </c>
    </row>
    <row r="30" spans="1:5" x14ac:dyDescent="0.25">
      <c r="A30" s="59" t="s">
        <v>8</v>
      </c>
      <c r="B30" s="60">
        <f>D14</f>
        <v>2612</v>
      </c>
      <c r="C30" s="57"/>
      <c r="D30" s="61">
        <f>B30*C30</f>
        <v>0</v>
      </c>
      <c r="E30" s="61">
        <f>D30*4</f>
        <v>0</v>
      </c>
    </row>
    <row r="31" spans="1:5" ht="15.75" thickBot="1" x14ac:dyDescent="0.3">
      <c r="A31" s="62" t="s">
        <v>66</v>
      </c>
      <c r="B31" s="63">
        <f>D25</f>
        <v>624</v>
      </c>
      <c r="C31" s="64"/>
      <c r="D31" s="65">
        <f>B31*C31</f>
        <v>0</v>
      </c>
      <c r="E31" s="66">
        <f>D31*6</f>
        <v>0</v>
      </c>
    </row>
    <row r="32" spans="1:5" x14ac:dyDescent="0.25">
      <c r="A32" s="93" t="s">
        <v>4</v>
      </c>
      <c r="B32" s="94"/>
      <c r="C32" s="94"/>
      <c r="D32" s="95"/>
      <c r="E32" s="58">
        <f>SUM(E30:E31)</f>
        <v>0</v>
      </c>
    </row>
    <row r="33" spans="1:5" x14ac:dyDescent="0.25">
      <c r="A33" s="77" t="s">
        <v>9</v>
      </c>
      <c r="B33" s="78"/>
      <c r="C33" s="78"/>
      <c r="D33" s="79"/>
      <c r="E33" s="28">
        <f>E32/100*21</f>
        <v>0</v>
      </c>
    </row>
    <row r="34" spans="1:5" ht="15.75" thickBot="1" x14ac:dyDescent="0.3">
      <c r="A34" s="80" t="s">
        <v>5</v>
      </c>
      <c r="B34" s="81"/>
      <c r="C34" s="81"/>
      <c r="D34" s="82"/>
      <c r="E34" s="29">
        <f>E32+E33</f>
        <v>0</v>
      </c>
    </row>
    <row r="37" spans="1:5" x14ac:dyDescent="0.25">
      <c r="A37" s="71"/>
      <c r="B37" s="71"/>
      <c r="C37" s="71"/>
      <c r="D37" s="71"/>
      <c r="E37" s="71"/>
    </row>
  </sheetData>
  <mergeCells count="12">
    <mergeCell ref="A33:D33"/>
    <mergeCell ref="A34:D34"/>
    <mergeCell ref="A37:E37"/>
    <mergeCell ref="A3:E3"/>
    <mergeCell ref="A5:E5"/>
    <mergeCell ref="A8:A13"/>
    <mergeCell ref="A14:C14"/>
    <mergeCell ref="A27:E27"/>
    <mergeCell ref="A32:D32"/>
    <mergeCell ref="A17:E17"/>
    <mergeCell ref="A20:A24"/>
    <mergeCell ref="A25:C25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C516-C574-464E-A518-172FFF81B5B9}">
  <dimension ref="A1:E34"/>
  <sheetViews>
    <sheetView workbookViewId="0">
      <selection activeCell="C28" sqref="C28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4.42578125" customWidth="1"/>
    <col min="5" max="5" width="17.140625" customWidth="1"/>
  </cols>
  <sheetData>
    <row r="1" spans="1:5" x14ac:dyDescent="0.25">
      <c r="D1" s="9"/>
      <c r="E1" s="9" t="s">
        <v>10</v>
      </c>
    </row>
    <row r="3" spans="1:5" x14ac:dyDescent="0.25">
      <c r="A3" s="73" t="s">
        <v>44</v>
      </c>
      <c r="B3" s="73"/>
      <c r="C3" s="73"/>
      <c r="D3" s="73"/>
      <c r="E3" s="73"/>
    </row>
    <row r="4" spans="1:5" x14ac:dyDescent="0.25">
      <c r="A4" s="46"/>
      <c r="B4" s="46"/>
      <c r="C4" s="46"/>
      <c r="D4" s="46"/>
    </row>
    <row r="5" spans="1:5" ht="18.75" customHeight="1" x14ac:dyDescent="0.25">
      <c r="A5" s="72" t="s">
        <v>68</v>
      </c>
      <c r="B5" s="72"/>
      <c r="C5" s="72"/>
      <c r="D5" s="72"/>
      <c r="E5" s="72"/>
    </row>
    <row r="6" spans="1:5" ht="15.75" thickBot="1" x14ac:dyDescent="0.3"/>
    <row r="7" spans="1:5" ht="26.25" thickBot="1" x14ac:dyDescent="0.3">
      <c r="A7" s="68" t="s">
        <v>0</v>
      </c>
      <c r="B7" s="67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1" t="s">
        <v>45</v>
      </c>
      <c r="B8" s="18" t="s">
        <v>49</v>
      </c>
      <c r="C8" s="19">
        <v>2109</v>
      </c>
      <c r="D8" s="20">
        <v>2109</v>
      </c>
      <c r="E8" s="21" t="s">
        <v>16</v>
      </c>
    </row>
    <row r="9" spans="1:5" x14ac:dyDescent="0.25">
      <c r="A9" s="96"/>
      <c r="B9" s="51" t="s">
        <v>50</v>
      </c>
      <c r="C9" s="52">
        <v>2844</v>
      </c>
      <c r="D9" s="53">
        <v>2844</v>
      </c>
      <c r="E9" s="54" t="s">
        <v>16</v>
      </c>
    </row>
    <row r="10" spans="1:5" x14ac:dyDescent="0.25">
      <c r="A10" s="96"/>
      <c r="B10" s="51" t="s">
        <v>51</v>
      </c>
      <c r="C10" s="52">
        <v>285</v>
      </c>
      <c r="D10" s="53">
        <v>285</v>
      </c>
      <c r="E10" s="54" t="s">
        <v>16</v>
      </c>
    </row>
    <row r="11" spans="1:5" x14ac:dyDescent="0.25">
      <c r="A11" s="96"/>
      <c r="B11" s="51" t="s">
        <v>52</v>
      </c>
      <c r="C11" s="52">
        <v>154</v>
      </c>
      <c r="D11" s="53">
        <v>154</v>
      </c>
      <c r="E11" s="54" t="s">
        <v>16</v>
      </c>
    </row>
    <row r="12" spans="1:5" x14ac:dyDescent="0.25">
      <c r="A12" s="96"/>
      <c r="B12" s="51" t="s">
        <v>53</v>
      </c>
      <c r="C12" s="52">
        <v>675</v>
      </c>
      <c r="D12" s="53">
        <v>675</v>
      </c>
      <c r="E12" s="54" t="s">
        <v>16</v>
      </c>
    </row>
    <row r="13" spans="1:5" x14ac:dyDescent="0.25">
      <c r="A13" s="92"/>
      <c r="B13" s="10" t="s">
        <v>54</v>
      </c>
      <c r="C13" s="5">
        <v>237</v>
      </c>
      <c r="D13" s="16">
        <v>237</v>
      </c>
      <c r="E13" s="22" t="s">
        <v>16</v>
      </c>
    </row>
    <row r="14" spans="1:5" ht="15.75" thickBot="1" x14ac:dyDescent="0.3">
      <c r="A14" s="92"/>
      <c r="B14" s="10" t="s">
        <v>55</v>
      </c>
      <c r="C14" s="5">
        <v>655</v>
      </c>
      <c r="D14" s="16">
        <v>655</v>
      </c>
      <c r="E14" s="22" t="s">
        <v>16</v>
      </c>
    </row>
    <row r="15" spans="1:5" ht="16.5" thickBot="1" x14ac:dyDescent="0.3">
      <c r="A15" s="83" t="s">
        <v>6</v>
      </c>
      <c r="B15" s="84"/>
      <c r="C15" s="85"/>
      <c r="D15" s="17">
        <f>SUM(D8:D14)</f>
        <v>6959</v>
      </c>
      <c r="E15" s="23"/>
    </row>
    <row r="16" spans="1:5" ht="15.75" x14ac:dyDescent="0.25">
      <c r="A16" s="3"/>
      <c r="B16" s="3"/>
      <c r="C16" s="3"/>
      <c r="D16" s="13"/>
    </row>
    <row r="17" spans="1:5" ht="15.75" x14ac:dyDescent="0.25">
      <c r="A17" s="3"/>
      <c r="B17" s="3"/>
      <c r="C17" s="3"/>
      <c r="D17" s="13"/>
    </row>
    <row r="18" spans="1:5" x14ac:dyDescent="0.25">
      <c r="A18" s="72" t="s">
        <v>70</v>
      </c>
      <c r="B18" s="72"/>
      <c r="C18" s="72"/>
      <c r="D18" s="72"/>
      <c r="E18" s="72"/>
    </row>
    <row r="19" spans="1:5" ht="15.75" thickBot="1" x14ac:dyDescent="0.3"/>
    <row r="20" spans="1:5" ht="26.25" thickBot="1" x14ac:dyDescent="0.3">
      <c r="A20" s="68" t="s">
        <v>0</v>
      </c>
      <c r="B20" s="67" t="s">
        <v>1</v>
      </c>
      <c r="C20" s="14" t="s">
        <v>2</v>
      </c>
      <c r="D20" s="15" t="s">
        <v>3</v>
      </c>
      <c r="E20" s="31" t="s">
        <v>17</v>
      </c>
    </row>
    <row r="21" spans="1:5" ht="15.75" thickBot="1" x14ac:dyDescent="0.3">
      <c r="A21" s="55" t="s">
        <v>45</v>
      </c>
      <c r="B21" s="18" t="s">
        <v>69</v>
      </c>
      <c r="C21" s="19">
        <v>1221</v>
      </c>
      <c r="D21" s="20">
        <v>1221</v>
      </c>
      <c r="E21" s="21" t="s">
        <v>72</v>
      </c>
    </row>
    <row r="22" spans="1:5" ht="16.5" thickBot="1" x14ac:dyDescent="0.3">
      <c r="A22" s="83" t="s">
        <v>6</v>
      </c>
      <c r="B22" s="84"/>
      <c r="C22" s="85"/>
      <c r="D22" s="17">
        <f>SUM(D21:D21)</f>
        <v>1221</v>
      </c>
      <c r="E22" s="23"/>
    </row>
    <row r="24" spans="1:5" x14ac:dyDescent="0.25">
      <c r="A24" s="73" t="s">
        <v>11</v>
      </c>
      <c r="B24" s="73"/>
      <c r="C24" s="73"/>
      <c r="D24" s="73"/>
      <c r="E24" s="73"/>
    </row>
    <row r="25" spans="1:5" ht="15.75" thickBot="1" x14ac:dyDescent="0.3">
      <c r="A25" s="8"/>
    </row>
    <row r="26" spans="1:5" ht="30.75" thickBot="1" x14ac:dyDescent="0.3">
      <c r="A26" s="6" t="s">
        <v>7</v>
      </c>
      <c r="B26" s="7" t="s">
        <v>14</v>
      </c>
      <c r="C26" s="7" t="s">
        <v>15</v>
      </c>
      <c r="D26" s="30" t="s">
        <v>13</v>
      </c>
      <c r="E26" s="25" t="s">
        <v>12</v>
      </c>
    </row>
    <row r="27" spans="1:5" x14ac:dyDescent="0.25">
      <c r="A27" s="59" t="s">
        <v>8</v>
      </c>
      <c r="B27" s="60">
        <f>D15</f>
        <v>6959</v>
      </c>
      <c r="C27" s="57"/>
      <c r="D27" s="61">
        <f>B27*C27</f>
        <v>0</v>
      </c>
      <c r="E27" s="69">
        <f>D27*3</f>
        <v>0</v>
      </c>
    </row>
    <row r="28" spans="1:5" ht="15.75" thickBot="1" x14ac:dyDescent="0.3">
      <c r="A28" s="62" t="s">
        <v>66</v>
      </c>
      <c r="B28" s="63">
        <f>C21</f>
        <v>1221</v>
      </c>
      <c r="C28" s="64"/>
      <c r="D28" s="65">
        <f>B28*C28</f>
        <v>0</v>
      </c>
      <c r="E28" s="70">
        <f>D28*2</f>
        <v>0</v>
      </c>
    </row>
    <row r="29" spans="1:5" x14ac:dyDescent="0.25">
      <c r="A29" s="93" t="s">
        <v>4</v>
      </c>
      <c r="B29" s="94"/>
      <c r="C29" s="94"/>
      <c r="D29" s="95"/>
      <c r="E29" s="58">
        <f>SUM(E27:E28)</f>
        <v>0</v>
      </c>
    </row>
    <row r="30" spans="1:5" x14ac:dyDescent="0.25">
      <c r="A30" s="77" t="s">
        <v>9</v>
      </c>
      <c r="B30" s="78"/>
      <c r="C30" s="78"/>
      <c r="D30" s="79"/>
      <c r="E30" s="28">
        <f>E29/100*21</f>
        <v>0</v>
      </c>
    </row>
    <row r="31" spans="1:5" ht="15.75" thickBot="1" x14ac:dyDescent="0.3">
      <c r="A31" s="80" t="s">
        <v>5</v>
      </c>
      <c r="B31" s="81"/>
      <c r="C31" s="81"/>
      <c r="D31" s="82"/>
      <c r="E31" s="29">
        <f>E29+E30</f>
        <v>0</v>
      </c>
    </row>
    <row r="34" spans="1:5" x14ac:dyDescent="0.25">
      <c r="A34" s="71"/>
      <c r="B34" s="71"/>
      <c r="C34" s="71"/>
      <c r="D34" s="71"/>
      <c r="E34" s="71"/>
    </row>
  </sheetData>
  <mergeCells count="11">
    <mergeCell ref="A30:D30"/>
    <mergeCell ref="A31:D31"/>
    <mergeCell ref="A34:E34"/>
    <mergeCell ref="A3:E3"/>
    <mergeCell ref="A5:E5"/>
    <mergeCell ref="A8:A14"/>
    <mergeCell ref="A15:C15"/>
    <mergeCell ref="A24:E24"/>
    <mergeCell ref="A29:D29"/>
    <mergeCell ref="A18:E18"/>
    <mergeCell ref="A22:C22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1"/>
  <sheetViews>
    <sheetView tabSelected="1" workbookViewId="0">
      <selection activeCell="D9" sqref="D9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3" t="s">
        <v>21</v>
      </c>
      <c r="B2" s="73"/>
      <c r="C2" s="73"/>
      <c r="D2" s="73"/>
    </row>
    <row r="3" spans="1:4" ht="15.75" thickBot="1" x14ac:dyDescent="0.3">
      <c r="A3" s="8"/>
    </row>
    <row r="4" spans="1:4" ht="30.75" thickBot="1" x14ac:dyDescent="0.3">
      <c r="A4" s="32" t="s">
        <v>0</v>
      </c>
      <c r="B4" s="40" t="s">
        <v>4</v>
      </c>
      <c r="C4" s="33" t="s">
        <v>18</v>
      </c>
      <c r="D4" s="34" t="s">
        <v>19</v>
      </c>
    </row>
    <row r="5" spans="1:4" x14ac:dyDescent="0.25">
      <c r="A5" s="36" t="s">
        <v>56</v>
      </c>
      <c r="B5" s="41">
        <f>'Židenice, Líšeň'!E22</f>
        <v>0</v>
      </c>
      <c r="C5" s="37">
        <f>B5/100*21</f>
        <v>0</v>
      </c>
      <c r="D5" s="38">
        <f>B5+C5</f>
        <v>0</v>
      </c>
    </row>
    <row r="6" spans="1:4" x14ac:dyDescent="0.25">
      <c r="A6" s="11" t="s">
        <v>63</v>
      </c>
      <c r="B6" s="42">
        <f>Obřany!E29</f>
        <v>0</v>
      </c>
      <c r="C6" s="35">
        <f>B6/100*21</f>
        <v>0</v>
      </c>
      <c r="D6" s="39">
        <f>B6+C6</f>
        <v>0</v>
      </c>
    </row>
    <row r="7" spans="1:4" x14ac:dyDescent="0.25">
      <c r="A7" s="11" t="s">
        <v>57</v>
      </c>
      <c r="B7" s="42">
        <f>'Husovice,Zábrdovice'!E32</f>
        <v>0</v>
      </c>
      <c r="C7" s="35">
        <f t="shared" ref="C7:C8" si="0">B7/100*21</f>
        <v>0</v>
      </c>
      <c r="D7" s="39">
        <f t="shared" ref="D7:D8" si="1">B7+C7</f>
        <v>0</v>
      </c>
    </row>
    <row r="8" spans="1:4" ht="15.75" thickBot="1" x14ac:dyDescent="0.3">
      <c r="A8" s="11" t="s">
        <v>58</v>
      </c>
      <c r="B8" s="42">
        <f>'Černá Pole'!E29</f>
        <v>0</v>
      </c>
      <c r="C8" s="35">
        <f t="shared" si="0"/>
        <v>0</v>
      </c>
      <c r="D8" s="39">
        <f t="shared" si="1"/>
        <v>0</v>
      </c>
    </row>
    <row r="9" spans="1:4" x14ac:dyDescent="0.25">
      <c r="A9" s="74" t="s">
        <v>4</v>
      </c>
      <c r="B9" s="75"/>
      <c r="C9" s="97"/>
      <c r="D9" s="43">
        <f>SUM(B5:B8)</f>
        <v>0</v>
      </c>
    </row>
    <row r="10" spans="1:4" x14ac:dyDescent="0.25">
      <c r="A10" s="77" t="s">
        <v>20</v>
      </c>
      <c r="B10" s="78"/>
      <c r="C10" s="98"/>
      <c r="D10" s="39">
        <f>SUM(C5:C8)</f>
        <v>0</v>
      </c>
    </row>
    <row r="11" spans="1:4" ht="15.75" thickBot="1" x14ac:dyDescent="0.3">
      <c r="A11" s="80" t="s">
        <v>5</v>
      </c>
      <c r="B11" s="81"/>
      <c r="C11" s="99"/>
      <c r="D11" s="44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Židenice, Líšeň</vt:lpstr>
      <vt:lpstr>Obřany</vt:lpstr>
      <vt:lpstr>Husovice,Zábrdovice</vt:lpstr>
      <vt:lpstr>Černá Pole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2022-01-03T13:55:32Z</cp:lastPrinted>
  <dcterms:created xsi:type="dcterms:W3CDTF">2021-01-25T06:42:47Z</dcterms:created>
  <dcterms:modified xsi:type="dcterms:W3CDTF">2022-01-18T10:39:25Z</dcterms:modified>
</cp:coreProperties>
</file>