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olikom\Desktop\Pracovní\VŘ\VŘ 2022\k.ú. Bosonohy, Komín, Kníničky, Medlánky - H\ZD\"/>
    </mc:Choice>
  </mc:AlternateContent>
  <xr:revisionPtr revIDLastSave="0" documentId="13_ncr:1_{8D2F07DB-F1B5-41D4-A9CA-3612C530947D}" xr6:coauthVersionLast="41" xr6:coauthVersionMax="41" xr10:uidLastSave="{00000000-0000-0000-0000-000000000000}"/>
  <bookViews>
    <workbookView xWindow="-120" yWindow="-120" windowWidth="29040" windowHeight="15840" activeTab="4" xr2:uid="{74D28601-FA8E-44E6-8208-A001BAA3F63D}"/>
  </bookViews>
  <sheets>
    <sheet name="Bosonohy" sheetId="13" r:id="rId1"/>
    <sheet name="Komín" sheetId="14" r:id="rId2"/>
    <sheet name="Kníničky" sheetId="15" r:id="rId3"/>
    <sheet name="Medlánky" sheetId="16" r:id="rId4"/>
    <sheet name="REKAPITULACE" sheetId="17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4" i="15" l="1"/>
  <c r="D10" i="14"/>
  <c r="D21" i="14"/>
  <c r="D11" i="13"/>
  <c r="D9" i="16" l="1"/>
  <c r="B17" i="16" s="1"/>
  <c r="D17" i="16" s="1"/>
  <c r="B31" i="14"/>
  <c r="D31" i="14" s="1"/>
  <c r="E31" i="14" s="1"/>
  <c r="B30" i="14"/>
  <c r="D30" i="14" s="1"/>
  <c r="E30" i="14" s="1"/>
  <c r="E17" i="16" l="1"/>
  <c r="E18" i="16" s="1"/>
  <c r="E32" i="14"/>
  <c r="B6" i="17" s="1"/>
  <c r="B31" i="15"/>
  <c r="D31" i="15" s="1"/>
  <c r="B8" i="17" l="1"/>
  <c r="C8" i="17" s="1"/>
  <c r="D8" i="17" s="1"/>
  <c r="E19" i="16"/>
  <c r="E20" i="16" s="1"/>
  <c r="E31" i="15"/>
  <c r="E32" i="15" s="1"/>
  <c r="C6" i="17"/>
  <c r="D6" i="17" s="1"/>
  <c r="B7" i="17" l="1"/>
  <c r="C7" i="17" s="1"/>
  <c r="D7" i="17" s="1"/>
  <c r="E33" i="15"/>
  <c r="E34" i="15" s="1"/>
  <c r="E33" i="14"/>
  <c r="E34" i="14" s="1"/>
  <c r="B19" i="13" l="1"/>
  <c r="D19" i="13" s="1"/>
  <c r="E19" i="13" l="1"/>
  <c r="E20" i="13" s="1"/>
  <c r="B5" i="17" l="1"/>
  <c r="E21" i="13"/>
  <c r="E22" i="13" s="1"/>
  <c r="C5" i="17" l="1"/>
  <c r="D10" i="17" s="1"/>
  <c r="D9" i="17"/>
  <c r="D5" i="17" l="1"/>
  <c r="D11" i="17" s="1"/>
</calcChain>
</file>

<file path=xl/sharedStrings.xml><?xml version="1.0" encoding="utf-8"?>
<sst xmlns="http://schemas.openxmlformats.org/spreadsheetml/2006/main" count="145" uniqueCount="68">
  <si>
    <t>Katastr</t>
  </si>
  <si>
    <t>Pozemky p.č.</t>
  </si>
  <si>
    <t>Celková výměra pozemku</t>
  </si>
  <si>
    <t>Plocha pro úklid</t>
  </si>
  <si>
    <t>CENA CELKEM BEZ DPH</t>
  </si>
  <si>
    <t>CENA CELKEM VČ. DPH</t>
  </si>
  <si>
    <t>CELKEM m2 PRO ÚKLID</t>
  </si>
  <si>
    <t>DRUH PLNĚNÍ</t>
  </si>
  <si>
    <t>A</t>
  </si>
  <si>
    <t>DPH 21 %</t>
  </si>
  <si>
    <t>Poznámka</t>
  </si>
  <si>
    <t>Příloha č. 2</t>
  </si>
  <si>
    <t>REKAPITULACE CENY</t>
  </si>
  <si>
    <t>CENA CELKEM ZA CELÉ PLNĚNÍ</t>
  </si>
  <si>
    <t>CENA CELKEM           1 PLNĚNÍ</t>
  </si>
  <si>
    <t>SOUPIS POZEMKŮ - k.ú. BOSONOHY - REKAPITULACE CENY</t>
  </si>
  <si>
    <t>BOSONOHY</t>
  </si>
  <si>
    <t>pokos</t>
  </si>
  <si>
    <t>1745/23</t>
  </si>
  <si>
    <t xml:space="preserve">MJ/M2 </t>
  </si>
  <si>
    <t xml:space="preserve">CENA/MJ </t>
  </si>
  <si>
    <t>SOUPIS POZEMKŮ - k.ú. KOMÍN - REKAPITULACE CENY</t>
  </si>
  <si>
    <t>KOMÍN</t>
  </si>
  <si>
    <t>pokos,nálety,sběr odpadu</t>
  </si>
  <si>
    <t>3014/7</t>
  </si>
  <si>
    <t>3043/89</t>
  </si>
  <si>
    <t>sběr odpadu</t>
  </si>
  <si>
    <t>3043/98</t>
  </si>
  <si>
    <t>SOUPIS POZEMKŮ - k.ú. KNÍNIČKY - REKAPITULACE CENY</t>
  </si>
  <si>
    <t>KNÍNIČKY</t>
  </si>
  <si>
    <t>382/4</t>
  </si>
  <si>
    <t>nálety, sběr odpadu</t>
  </si>
  <si>
    <t>385/3</t>
  </si>
  <si>
    <t>pokos,nálety, sběr odpadu</t>
  </si>
  <si>
    <t>386/3</t>
  </si>
  <si>
    <t>422/1</t>
  </si>
  <si>
    <t>pokos,nálety</t>
  </si>
  <si>
    <t>742/1</t>
  </si>
  <si>
    <t>767/8</t>
  </si>
  <si>
    <t>pokos,nálety, sběr odpadu,ořez stromů (větví) nad parkovištěm</t>
  </si>
  <si>
    <t>778/2</t>
  </si>
  <si>
    <t>778/3</t>
  </si>
  <si>
    <t>3715/1</t>
  </si>
  <si>
    <t>3744/1</t>
  </si>
  <si>
    <t>B</t>
  </si>
  <si>
    <t>SOUPIS POZEMKŮ - k.ú. MEDLÁNKY - REKAPITULACE CENY</t>
  </si>
  <si>
    <t>666/195</t>
  </si>
  <si>
    <t>Medlánky</t>
  </si>
  <si>
    <t>pokos - střecha garáží</t>
  </si>
  <si>
    <t>REKAPITULACE CELKOVÉ CENY ZAKÁZKY</t>
  </si>
  <si>
    <t>DPH 21%</t>
  </si>
  <si>
    <t>CENA CELKEM VČETNĚ DPH</t>
  </si>
  <si>
    <t>CELKEM DPH 21 %</t>
  </si>
  <si>
    <t>Bosonohy</t>
  </si>
  <si>
    <t>Komín</t>
  </si>
  <si>
    <t>Kníničky</t>
  </si>
  <si>
    <t>pokos, probírka</t>
  </si>
  <si>
    <t>MEDLÁNKY</t>
  </si>
  <si>
    <t>pokos, nálety, odpad (nezaplocená část)</t>
  </si>
  <si>
    <t>3036/3</t>
  </si>
  <si>
    <t>3040/16</t>
  </si>
  <si>
    <t>3040/13</t>
  </si>
  <si>
    <t>A.) 4 x pokos, odvoz a ekologická likvidace odpadu</t>
  </si>
  <si>
    <t>A.) 4 x pokos, jednorázové odstranění náletových dřevin, sběr odpadu, odvoz a ekologická likvidace veškerého odpadu</t>
  </si>
  <si>
    <t>B.) 3 x pokos, jednorázové odstranění náletových dřevin, sběr odpadu, odvoz a ekologická likvidace veškerého odpadu</t>
  </si>
  <si>
    <t>pokos(u cesty),sběr odpadu</t>
  </si>
  <si>
    <t>A.) 4 x pokos, jednorázová probírka dřevin a odstranění náletových dřevin, sběr odpadu, odvoz a ekologická likvidace veškerého odpadu</t>
  </si>
  <si>
    <t>A.) 4 x pokos, jednorázové odstranění náletových dřevin, sběr odpadu, jednorázový ořez suchých větví, odvoz a ekologická likvidace veškerého odpadu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</si>
</sst>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0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3" fontId="3" fillId="0" borderId="6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0" fontId="1" fillId="0" borderId="0" xfId="0" applyFont="1" applyAlignment="1">
      <alignment horizontal="center"/>
    </xf>
    <xf numFmtId="3" fontId="3" fillId="0" borderId="5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/>
    </xf>
    <xf numFmtId="0" fontId="1" fillId="0" borderId="0" xfId="0" applyFont="1"/>
    <xf numFmtId="0" fontId="2" fillId="0" borderId="11" xfId="0" applyFont="1" applyFill="1" applyBorder="1" applyAlignment="1">
      <alignment horizontal="center"/>
    </xf>
    <xf numFmtId="4" fontId="0" fillId="0" borderId="5" xfId="0" applyNumberFormat="1" applyBorder="1"/>
    <xf numFmtId="3" fontId="3" fillId="0" borderId="22" xfId="0" applyNumberFormat="1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/>
    </xf>
    <xf numFmtId="0" fontId="2" fillId="0" borderId="23" xfId="0" applyFont="1" applyFill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0" fontId="0" fillId="0" borderId="0" xfId="0" applyAlignment="1">
      <alignment horizontal="right"/>
    </xf>
    <xf numFmtId="4" fontId="1" fillId="0" borderId="5" xfId="0" applyNumberFormat="1" applyFont="1" applyBorder="1"/>
    <xf numFmtId="4" fontId="1" fillId="0" borderId="6" xfId="0" applyNumberFormat="1" applyFont="1" applyBorder="1"/>
    <xf numFmtId="4" fontId="1" fillId="0" borderId="7" xfId="0" applyNumberFormat="1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19" xfId="0" applyFont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1" fillId="0" borderId="26" xfId="0" applyFont="1" applyBorder="1" applyAlignment="1">
      <alignment horizontal="center"/>
    </xf>
    <xf numFmtId="0" fontId="1" fillId="0" borderId="28" xfId="0" applyFont="1" applyBorder="1" applyAlignment="1">
      <alignment horizontal="center" vertical="center"/>
    </xf>
    <xf numFmtId="4" fontId="1" fillId="0" borderId="29" xfId="0" applyNumberFormat="1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 wrapText="1"/>
    </xf>
    <xf numFmtId="4" fontId="0" fillId="0" borderId="4" xfId="0" applyNumberFormat="1" applyBorder="1" applyAlignment="1">
      <alignment horizontal="right"/>
    </xf>
    <xf numFmtId="4" fontId="0" fillId="0" borderId="4" xfId="0" applyNumberFormat="1" applyBorder="1"/>
    <xf numFmtId="0" fontId="1" fillId="0" borderId="11" xfId="0" applyFont="1" applyBorder="1" applyAlignment="1">
      <alignment horizontal="center"/>
    </xf>
    <xf numFmtId="4" fontId="0" fillId="0" borderId="31" xfId="0" applyNumberFormat="1" applyBorder="1" applyAlignment="1">
      <alignment horizontal="right"/>
    </xf>
    <xf numFmtId="4" fontId="0" fillId="0" borderId="31" xfId="0" applyNumberFormat="1" applyBorder="1"/>
    <xf numFmtId="4" fontId="0" fillId="0" borderId="6" xfId="0" applyNumberFormat="1" applyBorder="1"/>
    <xf numFmtId="0" fontId="1" fillId="0" borderId="23" xfId="0" applyFont="1" applyBorder="1" applyAlignment="1">
      <alignment horizontal="center"/>
    </xf>
    <xf numFmtId="4" fontId="0" fillId="0" borderId="32" xfId="0" applyNumberFormat="1" applyBorder="1" applyAlignment="1">
      <alignment horizontal="right"/>
    </xf>
    <xf numFmtId="4" fontId="0" fillId="0" borderId="32" xfId="0" applyNumberFormat="1" applyBorder="1"/>
    <xf numFmtId="4" fontId="0" fillId="0" borderId="22" xfId="0" applyNumberFormat="1" applyBorder="1"/>
    <xf numFmtId="0" fontId="2" fillId="0" borderId="33" xfId="0" applyFont="1" applyFill="1" applyBorder="1" applyAlignment="1">
      <alignment horizont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center"/>
    </xf>
    <xf numFmtId="3" fontId="3" fillId="0" borderId="27" xfId="0" applyNumberFormat="1" applyFont="1" applyFill="1" applyBorder="1" applyAlignment="1">
      <alignment horizontal="center" vertical="center"/>
    </xf>
    <xf numFmtId="0" fontId="0" fillId="0" borderId="16" xfId="0" applyBorder="1"/>
    <xf numFmtId="3" fontId="1" fillId="0" borderId="36" xfId="0" applyNumberFormat="1" applyFont="1" applyBorder="1" applyAlignment="1">
      <alignment horizontal="center"/>
    </xf>
    <xf numFmtId="0" fontId="3" fillId="0" borderId="38" xfId="0" applyFont="1" applyBorder="1" applyAlignment="1">
      <alignment horizontal="center"/>
    </xf>
    <xf numFmtId="0" fontId="3" fillId="0" borderId="39" xfId="0" applyFont="1" applyBorder="1" applyAlignment="1">
      <alignment horizontal="center"/>
    </xf>
    <xf numFmtId="3" fontId="3" fillId="2" borderId="40" xfId="0" applyNumberFormat="1" applyFont="1" applyFill="1" applyBorder="1" applyAlignment="1">
      <alignment horizontal="center" vertical="center"/>
    </xf>
    <xf numFmtId="3" fontId="3" fillId="2" borderId="35" xfId="0" applyNumberFormat="1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/>
    </xf>
    <xf numFmtId="0" fontId="3" fillId="2" borderId="40" xfId="0" applyFont="1" applyFill="1" applyBorder="1" applyAlignment="1">
      <alignment horizontal="center" vertical="center" wrapText="1"/>
    </xf>
    <xf numFmtId="0" fontId="3" fillId="2" borderId="43" xfId="0" applyFont="1" applyFill="1" applyBorder="1" applyAlignment="1">
      <alignment horizontal="center" vertical="center" wrapText="1"/>
    </xf>
    <xf numFmtId="3" fontId="3" fillId="2" borderId="44" xfId="0" applyNumberFormat="1" applyFont="1" applyFill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3" fontId="0" fillId="0" borderId="45" xfId="0" applyNumberFormat="1" applyBorder="1" applyAlignment="1">
      <alignment horizontal="center"/>
    </xf>
    <xf numFmtId="3" fontId="0" fillId="0" borderId="46" xfId="0" applyNumberFormat="1" applyBorder="1" applyAlignment="1">
      <alignment horizontal="center"/>
    </xf>
    <xf numFmtId="0" fontId="1" fillId="0" borderId="36" xfId="0" applyFont="1" applyBorder="1" applyAlignment="1">
      <alignment horizontal="center" vertical="center"/>
    </xf>
    <xf numFmtId="4" fontId="0" fillId="3" borderId="40" xfId="0" applyNumberFormat="1" applyFill="1" applyBorder="1"/>
    <xf numFmtId="4" fontId="0" fillId="3" borderId="35" xfId="0" applyNumberFormat="1" applyFill="1" applyBorder="1"/>
    <xf numFmtId="3" fontId="3" fillId="2" borderId="47" xfId="0" applyNumberFormat="1" applyFont="1" applyFill="1" applyBorder="1" applyAlignment="1">
      <alignment horizontal="center" vertical="center"/>
    </xf>
    <xf numFmtId="4" fontId="0" fillId="3" borderId="36" xfId="0" applyNumberFormat="1" applyFill="1" applyBorder="1"/>
    <xf numFmtId="0" fontId="1" fillId="0" borderId="16" xfId="0" applyFont="1" applyFill="1" applyBorder="1" applyAlignment="1">
      <alignment horizontal="center" vertical="center" wrapText="1"/>
    </xf>
    <xf numFmtId="4" fontId="0" fillId="0" borderId="39" xfId="0" applyNumberFormat="1" applyBorder="1"/>
    <xf numFmtId="0" fontId="1" fillId="0" borderId="36" xfId="0" applyFont="1" applyBorder="1" applyAlignment="1">
      <alignment horizontal="center" vertical="center" wrapText="1"/>
    </xf>
    <xf numFmtId="4" fontId="0" fillId="0" borderId="36" xfId="0" applyNumberFormat="1" applyBorder="1"/>
    <xf numFmtId="4" fontId="0" fillId="0" borderId="48" xfId="0" applyNumberFormat="1" applyBorder="1"/>
    <xf numFmtId="4" fontId="0" fillId="0" borderId="40" xfId="0" applyNumberFormat="1" applyBorder="1"/>
    <xf numFmtId="4" fontId="0" fillId="0" borderId="35" xfId="0" applyNumberFormat="1" applyBorder="1"/>
    <xf numFmtId="0" fontId="3" fillId="0" borderId="42" xfId="0" applyFont="1" applyBorder="1" applyAlignment="1">
      <alignment horizontal="center" wrapText="1"/>
    </xf>
    <xf numFmtId="3" fontId="3" fillId="2" borderId="43" xfId="0" applyNumberFormat="1" applyFont="1" applyFill="1" applyBorder="1" applyAlignment="1">
      <alignment horizontal="center" vertical="center"/>
    </xf>
    <xf numFmtId="4" fontId="0" fillId="3" borderId="45" xfId="0" applyNumberFormat="1" applyFill="1" applyBorder="1"/>
    <xf numFmtId="0" fontId="1" fillId="0" borderId="0" xfId="0" applyFont="1" applyAlignment="1">
      <alignment horizontal="center"/>
    </xf>
    <xf numFmtId="0" fontId="1" fillId="0" borderId="21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" fillId="0" borderId="25" xfId="0" applyFont="1" applyBorder="1" applyAlignment="1">
      <alignment horizontal="left"/>
    </xf>
    <xf numFmtId="0" fontId="1" fillId="0" borderId="18" xfId="0" applyFont="1" applyBorder="1" applyAlignment="1">
      <alignment horizontal="left"/>
    </xf>
    <xf numFmtId="0" fontId="1" fillId="0" borderId="17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0" xfId="0" applyFont="1" applyAlignment="1">
      <alignment horizontal="left" vertical="center" wrapText="1"/>
    </xf>
    <xf numFmtId="0" fontId="2" fillId="0" borderId="19" xfId="0" applyFont="1" applyBorder="1" applyAlignment="1">
      <alignment horizontal="center" vertical="center"/>
    </xf>
    <xf numFmtId="0" fontId="4" fillId="0" borderId="14" xfId="0" applyFont="1" applyBorder="1" applyAlignment="1">
      <alignment horizontal="left"/>
    </xf>
    <xf numFmtId="0" fontId="4" fillId="0" borderId="15" xfId="0" applyFont="1" applyBorder="1" applyAlignment="1">
      <alignment horizontal="left"/>
    </xf>
    <xf numFmtId="0" fontId="4" fillId="0" borderId="16" xfId="0" applyFont="1" applyBorder="1" applyAlignment="1">
      <alignment horizontal="left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A9031-9843-4E77-A398-8A29E64F6D73}">
  <sheetPr>
    <pageSetUpPr fitToPage="1"/>
  </sheetPr>
  <dimension ref="A1:E22"/>
  <sheetViews>
    <sheetView workbookViewId="0">
      <selection activeCell="E20" sqref="E20"/>
    </sheetView>
  </sheetViews>
  <sheetFormatPr defaultColWidth="16.7109375" defaultRowHeight="15" x14ac:dyDescent="0.25"/>
  <cols>
    <col min="1" max="1" width="16.28515625" customWidth="1"/>
    <col min="2" max="2" width="13" customWidth="1"/>
    <col min="3" max="3" width="17" customWidth="1"/>
    <col min="4" max="4" width="15.85546875" customWidth="1"/>
    <col min="5" max="5" width="17.140625" customWidth="1"/>
  </cols>
  <sheetData>
    <row r="1" spans="1:5" x14ac:dyDescent="0.25">
      <c r="E1" s="16" t="s">
        <v>11</v>
      </c>
    </row>
    <row r="3" spans="1:5" x14ac:dyDescent="0.25">
      <c r="A3" s="81" t="s">
        <v>15</v>
      </c>
      <c r="B3" s="81"/>
      <c r="C3" s="81"/>
      <c r="D3" s="81"/>
      <c r="E3" s="81"/>
    </row>
    <row r="4" spans="1:5" x14ac:dyDescent="0.25">
      <c r="A4" s="4"/>
      <c r="B4" s="4"/>
      <c r="C4" s="4"/>
      <c r="D4" s="4"/>
    </row>
    <row r="5" spans="1:5" ht="28.5" customHeight="1" x14ac:dyDescent="0.25">
      <c r="A5" s="91" t="s">
        <v>66</v>
      </c>
      <c r="B5" s="91"/>
      <c r="C5" s="91"/>
      <c r="D5" s="91"/>
      <c r="E5" s="91"/>
    </row>
    <row r="6" spans="1:5" ht="15.75" thickBot="1" x14ac:dyDescent="0.3"/>
    <row r="7" spans="1:5" ht="26.25" thickBot="1" x14ac:dyDescent="0.3">
      <c r="A7" s="56" t="s">
        <v>0</v>
      </c>
      <c r="B7" s="55" t="s">
        <v>1</v>
      </c>
      <c r="C7" s="1" t="s">
        <v>2</v>
      </c>
      <c r="D7" s="54" t="s">
        <v>3</v>
      </c>
      <c r="E7" s="53" t="s">
        <v>10</v>
      </c>
    </row>
    <row r="8" spans="1:5" x14ac:dyDescent="0.25">
      <c r="A8" s="92" t="s">
        <v>16</v>
      </c>
      <c r="B8" s="13">
        <v>532</v>
      </c>
      <c r="C8" s="5">
        <v>264</v>
      </c>
      <c r="D8" s="51">
        <v>264</v>
      </c>
      <c r="E8" s="50" t="s">
        <v>17</v>
      </c>
    </row>
    <row r="9" spans="1:5" x14ac:dyDescent="0.25">
      <c r="A9" s="92"/>
      <c r="B9" s="14" t="s">
        <v>18</v>
      </c>
      <c r="C9" s="12">
        <v>1488</v>
      </c>
      <c r="D9" s="62">
        <v>992</v>
      </c>
      <c r="E9" s="49" t="s">
        <v>17</v>
      </c>
    </row>
    <row r="10" spans="1:5" ht="15.75" thickBot="1" x14ac:dyDescent="0.3">
      <c r="A10" s="92"/>
      <c r="B10" s="10">
        <v>3316</v>
      </c>
      <c r="C10" s="2">
        <v>461</v>
      </c>
      <c r="D10" s="69">
        <v>461</v>
      </c>
      <c r="E10" s="49" t="s">
        <v>56</v>
      </c>
    </row>
    <row r="11" spans="1:5" ht="16.5" thickBot="1" x14ac:dyDescent="0.3">
      <c r="A11" s="93" t="s">
        <v>6</v>
      </c>
      <c r="B11" s="94"/>
      <c r="C11" s="95"/>
      <c r="D11" s="48">
        <f>SUM(D8:D10)</f>
        <v>1717</v>
      </c>
      <c r="E11" s="47"/>
    </row>
    <row r="12" spans="1:5" ht="15.75" x14ac:dyDescent="0.25">
      <c r="A12" s="3"/>
      <c r="B12" s="3"/>
      <c r="C12" s="3"/>
      <c r="D12" s="3"/>
    </row>
    <row r="13" spans="1:5" ht="15.75" x14ac:dyDescent="0.25">
      <c r="A13" s="3"/>
      <c r="B13" s="3"/>
      <c r="C13" s="3"/>
      <c r="D13" s="3"/>
    </row>
    <row r="14" spans="1:5" ht="15.75" x14ac:dyDescent="0.25">
      <c r="A14" s="3"/>
      <c r="B14" s="3"/>
      <c r="C14" s="3"/>
      <c r="D14" s="3"/>
    </row>
    <row r="16" spans="1:5" x14ac:dyDescent="0.25">
      <c r="A16" s="81" t="s">
        <v>12</v>
      </c>
      <c r="B16" s="81"/>
      <c r="C16" s="81"/>
      <c r="D16" s="81"/>
      <c r="E16" s="81"/>
    </row>
    <row r="17" spans="1:5" ht="15.75" thickBot="1" x14ac:dyDescent="0.3">
      <c r="A17" s="9"/>
    </row>
    <row r="18" spans="1:5" ht="30.75" thickBot="1" x14ac:dyDescent="0.3">
      <c r="A18" s="6" t="s">
        <v>7</v>
      </c>
      <c r="B18" s="63" t="s">
        <v>19</v>
      </c>
      <c r="C18" s="66" t="s">
        <v>20</v>
      </c>
      <c r="D18" s="73" t="s">
        <v>14</v>
      </c>
      <c r="E18" s="71" t="s">
        <v>13</v>
      </c>
    </row>
    <row r="19" spans="1:5" ht="15.75" thickBot="1" x14ac:dyDescent="0.3">
      <c r="A19" s="8" t="s">
        <v>8</v>
      </c>
      <c r="B19" s="64">
        <f>D11</f>
        <v>1717</v>
      </c>
      <c r="C19" s="70"/>
      <c r="D19" s="74">
        <f>B19*C19</f>
        <v>0</v>
      </c>
      <c r="E19" s="72">
        <f>D19*4</f>
        <v>0</v>
      </c>
    </row>
    <row r="20" spans="1:5" x14ac:dyDescent="0.25">
      <c r="A20" s="82" t="s">
        <v>4</v>
      </c>
      <c r="B20" s="83"/>
      <c r="C20" s="83"/>
      <c r="D20" s="84"/>
      <c r="E20" s="17">
        <f>E19</f>
        <v>0</v>
      </c>
    </row>
    <row r="21" spans="1:5" x14ac:dyDescent="0.25">
      <c r="A21" s="85" t="s">
        <v>9</v>
      </c>
      <c r="B21" s="86"/>
      <c r="C21" s="86"/>
      <c r="D21" s="87"/>
      <c r="E21" s="18">
        <f>E20/100*21</f>
        <v>0</v>
      </c>
    </row>
    <row r="22" spans="1:5" ht="15.75" thickBot="1" x14ac:dyDescent="0.3">
      <c r="A22" s="88" t="s">
        <v>5</v>
      </c>
      <c r="B22" s="89"/>
      <c r="C22" s="89"/>
      <c r="D22" s="90"/>
      <c r="E22" s="19">
        <f>E20+E21</f>
        <v>0</v>
      </c>
    </row>
  </sheetData>
  <mergeCells count="8">
    <mergeCell ref="A3:E3"/>
    <mergeCell ref="A20:D20"/>
    <mergeCell ref="A21:D21"/>
    <mergeCell ref="A22:D22"/>
    <mergeCell ref="A5:E5"/>
    <mergeCell ref="A16:E16"/>
    <mergeCell ref="A8:A10"/>
    <mergeCell ref="A11:C11"/>
  </mergeCells>
  <pageMargins left="0.7" right="0.7" top="0.78740157499999996" bottom="0.78740157499999996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A219C-6A41-4C51-8078-4F4F1D6A2BBF}">
  <dimension ref="A1:E34"/>
  <sheetViews>
    <sheetView topLeftCell="A7" workbookViewId="0">
      <selection activeCell="E32" sqref="E32"/>
    </sheetView>
  </sheetViews>
  <sheetFormatPr defaultColWidth="16.7109375" defaultRowHeight="15" x14ac:dyDescent="0.25"/>
  <cols>
    <col min="1" max="1" width="15.28515625" customWidth="1"/>
    <col min="2" max="2" width="13" customWidth="1"/>
    <col min="3" max="3" width="13.5703125" customWidth="1"/>
    <col min="4" max="4" width="14" customWidth="1"/>
    <col min="5" max="5" width="23.28515625" customWidth="1"/>
  </cols>
  <sheetData>
    <row r="1" spans="1:5" x14ac:dyDescent="0.25">
      <c r="E1" s="16" t="s">
        <v>11</v>
      </c>
    </row>
    <row r="3" spans="1:5" x14ac:dyDescent="0.25">
      <c r="A3" s="81" t="s">
        <v>21</v>
      </c>
      <c r="B3" s="81"/>
      <c r="C3" s="81"/>
      <c r="D3" s="81"/>
      <c r="E3" s="81"/>
    </row>
    <row r="4" spans="1:5" x14ac:dyDescent="0.25">
      <c r="A4" s="20"/>
      <c r="B4" s="20"/>
      <c r="C4" s="20"/>
      <c r="D4" s="20"/>
    </row>
    <row r="5" spans="1:5" ht="28.5" customHeight="1" x14ac:dyDescent="0.25">
      <c r="A5" s="91" t="s">
        <v>63</v>
      </c>
      <c r="B5" s="91"/>
      <c r="C5" s="91"/>
      <c r="D5" s="91"/>
      <c r="E5" s="91"/>
    </row>
    <row r="6" spans="1:5" ht="15.75" thickBot="1" x14ac:dyDescent="0.3"/>
    <row r="7" spans="1:5" ht="26.25" thickBot="1" x14ac:dyDescent="0.3">
      <c r="A7" s="56" t="s">
        <v>0</v>
      </c>
      <c r="B7" s="55" t="s">
        <v>1</v>
      </c>
      <c r="C7" s="1" t="s">
        <v>2</v>
      </c>
      <c r="D7" s="54" t="s">
        <v>3</v>
      </c>
      <c r="E7" s="53" t="s">
        <v>10</v>
      </c>
    </row>
    <row r="8" spans="1:5" x14ac:dyDescent="0.25">
      <c r="A8" s="92" t="s">
        <v>22</v>
      </c>
      <c r="B8" s="13" t="s">
        <v>24</v>
      </c>
      <c r="C8" s="5">
        <v>584</v>
      </c>
      <c r="D8" s="51">
        <v>195</v>
      </c>
      <c r="E8" s="50" t="s">
        <v>23</v>
      </c>
    </row>
    <row r="9" spans="1:5" ht="15.75" thickBot="1" x14ac:dyDescent="0.3">
      <c r="A9" s="92"/>
      <c r="B9" s="14">
        <v>3034</v>
      </c>
      <c r="C9" s="12">
        <v>1333</v>
      </c>
      <c r="D9" s="52">
        <v>1333</v>
      </c>
      <c r="E9" s="49" t="s">
        <v>65</v>
      </c>
    </row>
    <row r="10" spans="1:5" ht="16.5" thickBot="1" x14ac:dyDescent="0.3">
      <c r="A10" s="93" t="s">
        <v>6</v>
      </c>
      <c r="B10" s="94"/>
      <c r="C10" s="95"/>
      <c r="D10" s="48">
        <f>SUM(D8:D9)</f>
        <v>1528</v>
      </c>
      <c r="E10" s="47"/>
    </row>
    <row r="11" spans="1:5" ht="15.75" x14ac:dyDescent="0.25">
      <c r="A11" s="3"/>
      <c r="B11" s="3"/>
      <c r="C11" s="3"/>
      <c r="D11" s="3"/>
    </row>
    <row r="12" spans="1:5" ht="15.75" x14ac:dyDescent="0.25">
      <c r="A12" s="3"/>
      <c r="B12" s="3"/>
      <c r="C12" s="3"/>
      <c r="D12" s="3"/>
    </row>
    <row r="13" spans="1:5" ht="28.5" customHeight="1" x14ac:dyDescent="0.25">
      <c r="A13" s="91" t="s">
        <v>64</v>
      </c>
      <c r="B13" s="91"/>
      <c r="C13" s="91"/>
      <c r="D13" s="91"/>
      <c r="E13" s="91"/>
    </row>
    <row r="14" spans="1:5" ht="15.75" thickBot="1" x14ac:dyDescent="0.3"/>
    <row r="15" spans="1:5" ht="26.25" thickBot="1" x14ac:dyDescent="0.3">
      <c r="A15" s="56" t="s">
        <v>0</v>
      </c>
      <c r="B15" s="55" t="s">
        <v>1</v>
      </c>
      <c r="C15" s="1" t="s">
        <v>2</v>
      </c>
      <c r="D15" s="54" t="s">
        <v>3</v>
      </c>
      <c r="E15" s="53" t="s">
        <v>10</v>
      </c>
    </row>
    <row r="16" spans="1:5" x14ac:dyDescent="0.25">
      <c r="A16" s="96" t="s">
        <v>22</v>
      </c>
      <c r="B16" s="41" t="s">
        <v>59</v>
      </c>
      <c r="C16" s="43">
        <v>408</v>
      </c>
      <c r="D16" s="60">
        <v>408</v>
      </c>
      <c r="E16" s="57" t="s">
        <v>23</v>
      </c>
    </row>
    <row r="17" spans="1:5" x14ac:dyDescent="0.25">
      <c r="A17" s="92"/>
      <c r="B17" s="42" t="s">
        <v>60</v>
      </c>
      <c r="C17" s="44">
        <v>692</v>
      </c>
      <c r="D17" s="61">
        <v>692</v>
      </c>
      <c r="E17" s="58" t="s">
        <v>23</v>
      </c>
    </row>
    <row r="18" spans="1:5" x14ac:dyDescent="0.25">
      <c r="A18" s="92"/>
      <c r="B18" s="42" t="s">
        <v>61</v>
      </c>
      <c r="C18" s="44">
        <v>182</v>
      </c>
      <c r="D18" s="61">
        <v>182</v>
      </c>
      <c r="E18" s="58" t="s">
        <v>23</v>
      </c>
    </row>
    <row r="19" spans="1:5" x14ac:dyDescent="0.25">
      <c r="A19" s="92"/>
      <c r="B19" s="40" t="s">
        <v>25</v>
      </c>
      <c r="C19" s="12">
        <v>9381</v>
      </c>
      <c r="D19" s="62">
        <v>9381</v>
      </c>
      <c r="E19" s="59" t="s">
        <v>26</v>
      </c>
    </row>
    <row r="20" spans="1:5" ht="15.75" thickBot="1" x14ac:dyDescent="0.3">
      <c r="A20" s="97"/>
      <c r="B20" s="45" t="s">
        <v>27</v>
      </c>
      <c r="C20" s="46">
        <v>3337</v>
      </c>
      <c r="D20" s="52">
        <v>3337</v>
      </c>
      <c r="E20" s="49" t="s">
        <v>23</v>
      </c>
    </row>
    <row r="21" spans="1:5" ht="16.5" thickBot="1" x14ac:dyDescent="0.3">
      <c r="A21" s="93" t="s">
        <v>6</v>
      </c>
      <c r="B21" s="94"/>
      <c r="C21" s="95"/>
      <c r="D21" s="48">
        <f>SUM(D16:D20)</f>
        <v>14000</v>
      </c>
      <c r="E21" s="47"/>
    </row>
    <row r="22" spans="1:5" ht="15.75" x14ac:dyDescent="0.25">
      <c r="A22" s="3"/>
      <c r="B22" s="3"/>
      <c r="C22" s="3"/>
      <c r="D22" s="3"/>
    </row>
    <row r="23" spans="1:5" ht="15.75" x14ac:dyDescent="0.25">
      <c r="A23" s="3"/>
      <c r="B23" s="3"/>
      <c r="C23" s="3"/>
      <c r="D23" s="3"/>
    </row>
    <row r="24" spans="1:5" ht="15.75" x14ac:dyDescent="0.25">
      <c r="A24" s="3"/>
      <c r="B24" s="3"/>
      <c r="C24" s="3"/>
      <c r="D24" s="3"/>
    </row>
    <row r="25" spans="1:5" ht="15.75" x14ac:dyDescent="0.25">
      <c r="A25" s="3"/>
      <c r="B25" s="3"/>
      <c r="C25" s="3"/>
      <c r="D25" s="3"/>
    </row>
    <row r="27" spans="1:5" x14ac:dyDescent="0.25">
      <c r="A27" s="81" t="s">
        <v>12</v>
      </c>
      <c r="B27" s="81"/>
      <c r="C27" s="81"/>
      <c r="D27" s="81"/>
      <c r="E27" s="81"/>
    </row>
    <row r="28" spans="1:5" ht="15.75" thickBot="1" x14ac:dyDescent="0.3">
      <c r="A28" s="9"/>
    </row>
    <row r="29" spans="1:5" ht="30.75" thickBot="1" x14ac:dyDescent="0.3">
      <c r="A29" s="6" t="s">
        <v>7</v>
      </c>
      <c r="B29" s="63" t="s">
        <v>19</v>
      </c>
      <c r="C29" s="66" t="s">
        <v>20</v>
      </c>
      <c r="D29" s="73" t="s">
        <v>14</v>
      </c>
      <c r="E29" s="71" t="s">
        <v>13</v>
      </c>
    </row>
    <row r="30" spans="1:5" x14ac:dyDescent="0.25">
      <c r="A30" s="8" t="s">
        <v>8</v>
      </c>
      <c r="B30" s="64">
        <f>D10</f>
        <v>1528</v>
      </c>
      <c r="C30" s="67"/>
      <c r="D30" s="76">
        <f>B30*C30</f>
        <v>0</v>
      </c>
      <c r="E30" s="72">
        <f>D30*4</f>
        <v>0</v>
      </c>
    </row>
    <row r="31" spans="1:5" ht="15.75" thickBot="1" x14ac:dyDescent="0.3">
      <c r="A31" s="25" t="s">
        <v>44</v>
      </c>
      <c r="B31" s="65">
        <f>D21</f>
        <v>14000</v>
      </c>
      <c r="C31" s="68"/>
      <c r="D31" s="77">
        <f>B31*C31</f>
        <v>0</v>
      </c>
      <c r="E31" s="75">
        <f>D31*3</f>
        <v>0</v>
      </c>
    </row>
    <row r="32" spans="1:5" x14ac:dyDescent="0.25">
      <c r="A32" s="82" t="s">
        <v>4</v>
      </c>
      <c r="B32" s="83"/>
      <c r="C32" s="83"/>
      <c r="D32" s="84"/>
      <c r="E32" s="17">
        <f>SUM(E30:E31)</f>
        <v>0</v>
      </c>
    </row>
    <row r="33" spans="1:5" x14ac:dyDescent="0.25">
      <c r="A33" s="85" t="s">
        <v>9</v>
      </c>
      <c r="B33" s="86"/>
      <c r="C33" s="86"/>
      <c r="D33" s="87"/>
      <c r="E33" s="18">
        <f>E32/100*21</f>
        <v>0</v>
      </c>
    </row>
    <row r="34" spans="1:5" ht="15.75" thickBot="1" x14ac:dyDescent="0.3">
      <c r="A34" s="88" t="s">
        <v>5</v>
      </c>
      <c r="B34" s="89"/>
      <c r="C34" s="89"/>
      <c r="D34" s="90"/>
      <c r="E34" s="19">
        <f>E32+E33</f>
        <v>0</v>
      </c>
    </row>
  </sheetData>
  <mergeCells count="11">
    <mergeCell ref="A33:D33"/>
    <mergeCell ref="A34:D34"/>
    <mergeCell ref="A13:E13"/>
    <mergeCell ref="A21:C21"/>
    <mergeCell ref="A32:D32"/>
    <mergeCell ref="A3:E3"/>
    <mergeCell ref="A5:E5"/>
    <mergeCell ref="A8:A9"/>
    <mergeCell ref="A10:C10"/>
    <mergeCell ref="A27:E27"/>
    <mergeCell ref="A16:A20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571EE-826D-49D1-B739-DDD5D83608BB}">
  <dimension ref="A1:E34"/>
  <sheetViews>
    <sheetView topLeftCell="A4" workbookViewId="0">
      <selection activeCell="E32" sqref="E32"/>
    </sheetView>
  </sheetViews>
  <sheetFormatPr defaultColWidth="16.7109375" defaultRowHeight="15" x14ac:dyDescent="0.25"/>
  <cols>
    <col min="1" max="1" width="16.28515625" customWidth="1"/>
    <col min="2" max="2" width="13" customWidth="1"/>
    <col min="3" max="3" width="15.5703125" customWidth="1"/>
    <col min="4" max="4" width="14.7109375" customWidth="1"/>
    <col min="5" max="5" width="26.28515625" customWidth="1"/>
  </cols>
  <sheetData>
    <row r="1" spans="1:5" x14ac:dyDescent="0.25">
      <c r="E1" s="16" t="s">
        <v>11</v>
      </c>
    </row>
    <row r="3" spans="1:5" x14ac:dyDescent="0.25">
      <c r="A3" s="81" t="s">
        <v>28</v>
      </c>
      <c r="B3" s="81"/>
      <c r="C3" s="81"/>
      <c r="D3" s="81"/>
      <c r="E3" s="81"/>
    </row>
    <row r="4" spans="1:5" x14ac:dyDescent="0.25">
      <c r="A4" s="21"/>
      <c r="B4" s="21"/>
      <c r="C4" s="21"/>
      <c r="D4" s="21"/>
    </row>
    <row r="5" spans="1:5" ht="28.5" customHeight="1" x14ac:dyDescent="0.25">
      <c r="A5" s="91" t="s">
        <v>67</v>
      </c>
      <c r="B5" s="91"/>
      <c r="C5" s="91"/>
      <c r="D5" s="91"/>
      <c r="E5" s="91"/>
    </row>
    <row r="6" spans="1:5" ht="15.75" thickBot="1" x14ac:dyDescent="0.3"/>
    <row r="7" spans="1:5" ht="26.25" thickBot="1" x14ac:dyDescent="0.3">
      <c r="A7" s="56" t="s">
        <v>0</v>
      </c>
      <c r="B7" s="55" t="s">
        <v>1</v>
      </c>
      <c r="C7" s="1" t="s">
        <v>2</v>
      </c>
      <c r="D7" s="54" t="s">
        <v>3</v>
      </c>
      <c r="E7" s="53" t="s">
        <v>10</v>
      </c>
    </row>
    <row r="8" spans="1:5" x14ac:dyDescent="0.25">
      <c r="A8" s="92" t="s">
        <v>29</v>
      </c>
      <c r="B8" s="13" t="s">
        <v>30</v>
      </c>
      <c r="C8" s="5">
        <v>1916</v>
      </c>
      <c r="D8" s="51">
        <v>1916</v>
      </c>
      <c r="E8" s="50" t="s">
        <v>31</v>
      </c>
    </row>
    <row r="9" spans="1:5" x14ac:dyDescent="0.25">
      <c r="A9" s="92"/>
      <c r="B9" s="14" t="s">
        <v>32</v>
      </c>
      <c r="C9" s="12">
        <v>196</v>
      </c>
      <c r="D9" s="62">
        <v>196</v>
      </c>
      <c r="E9" s="59" t="s">
        <v>33</v>
      </c>
    </row>
    <row r="10" spans="1:5" x14ac:dyDescent="0.25">
      <c r="A10" s="92"/>
      <c r="B10" s="14" t="s">
        <v>34</v>
      </c>
      <c r="C10" s="12">
        <v>424</v>
      </c>
      <c r="D10" s="62">
        <v>424</v>
      </c>
      <c r="E10" s="59" t="s">
        <v>33</v>
      </c>
    </row>
    <row r="11" spans="1:5" x14ac:dyDescent="0.25">
      <c r="A11" s="92"/>
      <c r="B11" s="14" t="s">
        <v>35</v>
      </c>
      <c r="C11" s="12">
        <v>1144</v>
      </c>
      <c r="D11" s="62">
        <v>1144</v>
      </c>
      <c r="E11" s="59" t="s">
        <v>33</v>
      </c>
    </row>
    <row r="12" spans="1:5" x14ac:dyDescent="0.25">
      <c r="A12" s="92"/>
      <c r="B12" s="14">
        <v>579</v>
      </c>
      <c r="C12" s="12">
        <v>1598</v>
      </c>
      <c r="D12" s="62">
        <v>1598</v>
      </c>
      <c r="E12" s="59" t="s">
        <v>36</v>
      </c>
    </row>
    <row r="13" spans="1:5" ht="26.25" x14ac:dyDescent="0.25">
      <c r="A13" s="92"/>
      <c r="B13" s="24" t="s">
        <v>37</v>
      </c>
      <c r="C13" s="12">
        <v>983</v>
      </c>
      <c r="D13" s="62">
        <v>400</v>
      </c>
      <c r="E13" s="78" t="s">
        <v>58</v>
      </c>
    </row>
    <row r="14" spans="1:5" x14ac:dyDescent="0.25">
      <c r="A14" s="92"/>
      <c r="B14" s="14" t="s">
        <v>38</v>
      </c>
      <c r="C14" s="12">
        <v>2103</v>
      </c>
      <c r="D14" s="62">
        <v>2103</v>
      </c>
      <c r="E14" s="59" t="s">
        <v>33</v>
      </c>
    </row>
    <row r="15" spans="1:5" x14ac:dyDescent="0.25">
      <c r="A15" s="92"/>
      <c r="B15" s="14">
        <v>768</v>
      </c>
      <c r="C15" s="12">
        <v>368</v>
      </c>
      <c r="D15" s="62">
        <v>368</v>
      </c>
      <c r="E15" s="98" t="s">
        <v>39</v>
      </c>
    </row>
    <row r="16" spans="1:5" x14ac:dyDescent="0.25">
      <c r="A16" s="92"/>
      <c r="B16" s="14" t="s">
        <v>40</v>
      </c>
      <c r="C16" s="12">
        <v>120</v>
      </c>
      <c r="D16" s="62">
        <v>120</v>
      </c>
      <c r="E16" s="99"/>
    </row>
    <row r="17" spans="1:5" x14ac:dyDescent="0.25">
      <c r="A17" s="92"/>
      <c r="B17" s="14" t="s">
        <v>41</v>
      </c>
      <c r="C17" s="12">
        <v>1712</v>
      </c>
      <c r="D17" s="62">
        <v>1712</v>
      </c>
      <c r="E17" s="59" t="s">
        <v>31</v>
      </c>
    </row>
    <row r="18" spans="1:5" x14ac:dyDescent="0.25">
      <c r="A18" s="92"/>
      <c r="B18" s="14">
        <v>3123</v>
      </c>
      <c r="C18" s="12">
        <v>314</v>
      </c>
      <c r="D18" s="62">
        <v>314</v>
      </c>
      <c r="E18" s="49" t="s">
        <v>36</v>
      </c>
    </row>
    <row r="19" spans="1:5" x14ac:dyDescent="0.25">
      <c r="A19" s="92"/>
      <c r="B19" s="14">
        <v>3576</v>
      </c>
      <c r="C19" s="12">
        <v>713</v>
      </c>
      <c r="D19" s="62">
        <v>713</v>
      </c>
      <c r="E19" s="49" t="s">
        <v>17</v>
      </c>
    </row>
    <row r="20" spans="1:5" x14ac:dyDescent="0.25">
      <c r="A20" s="92"/>
      <c r="B20" s="14" t="s">
        <v>42</v>
      </c>
      <c r="C20" s="12">
        <v>2811</v>
      </c>
      <c r="D20" s="62">
        <v>1982</v>
      </c>
      <c r="E20" s="49" t="s">
        <v>36</v>
      </c>
    </row>
    <row r="21" spans="1:5" x14ac:dyDescent="0.25">
      <c r="A21" s="92"/>
      <c r="B21" s="14">
        <v>3742</v>
      </c>
      <c r="C21" s="12">
        <v>408</v>
      </c>
      <c r="D21" s="62">
        <v>408</v>
      </c>
      <c r="E21" s="49" t="s">
        <v>17</v>
      </c>
    </row>
    <row r="22" spans="1:5" x14ac:dyDescent="0.25">
      <c r="A22" s="92"/>
      <c r="B22" s="10" t="s">
        <v>43</v>
      </c>
      <c r="C22" s="2">
        <v>246</v>
      </c>
      <c r="D22" s="79">
        <v>246</v>
      </c>
      <c r="E22" s="49" t="s">
        <v>36</v>
      </c>
    </row>
    <row r="23" spans="1:5" ht="15.75" thickBot="1" x14ac:dyDescent="0.3">
      <c r="A23" s="92"/>
      <c r="B23" s="10">
        <v>3776</v>
      </c>
      <c r="C23" s="2">
        <v>68</v>
      </c>
      <c r="D23" s="79">
        <v>68</v>
      </c>
      <c r="E23" s="49" t="s">
        <v>36</v>
      </c>
    </row>
    <row r="24" spans="1:5" ht="16.5" thickBot="1" x14ac:dyDescent="0.3">
      <c r="A24" s="93" t="s">
        <v>6</v>
      </c>
      <c r="B24" s="94"/>
      <c r="C24" s="95"/>
      <c r="D24" s="48">
        <f>SUM(D8:D23)</f>
        <v>13712</v>
      </c>
      <c r="E24" s="47"/>
    </row>
    <row r="25" spans="1:5" ht="15.75" x14ac:dyDescent="0.25">
      <c r="A25" s="3"/>
      <c r="B25" s="3"/>
      <c r="C25" s="3"/>
      <c r="D25" s="3"/>
    </row>
    <row r="26" spans="1:5" ht="15.75" x14ac:dyDescent="0.25">
      <c r="A26" s="3"/>
      <c r="B26" s="3"/>
      <c r="C26" s="3"/>
      <c r="D26" s="3"/>
    </row>
    <row r="28" spans="1:5" x14ac:dyDescent="0.25">
      <c r="A28" s="81" t="s">
        <v>12</v>
      </c>
      <c r="B28" s="81"/>
      <c r="C28" s="81"/>
      <c r="D28" s="81"/>
      <c r="E28" s="81"/>
    </row>
    <row r="29" spans="1:5" ht="15.75" thickBot="1" x14ac:dyDescent="0.3">
      <c r="A29" s="9"/>
    </row>
    <row r="30" spans="1:5" ht="30.75" thickBot="1" x14ac:dyDescent="0.3">
      <c r="A30" s="6" t="s">
        <v>7</v>
      </c>
      <c r="B30" s="7" t="s">
        <v>19</v>
      </c>
      <c r="C30" s="63" t="s">
        <v>20</v>
      </c>
      <c r="D30" s="73" t="s">
        <v>14</v>
      </c>
      <c r="E30" s="71" t="s">
        <v>13</v>
      </c>
    </row>
    <row r="31" spans="1:5" ht="15.75" thickBot="1" x14ac:dyDescent="0.3">
      <c r="A31" s="8" t="s">
        <v>8</v>
      </c>
      <c r="B31" s="15">
        <f>D24</f>
        <v>13712</v>
      </c>
      <c r="C31" s="80"/>
      <c r="D31" s="74">
        <f>B31*C31</f>
        <v>0</v>
      </c>
      <c r="E31" s="72">
        <f>D31*4</f>
        <v>0</v>
      </c>
    </row>
    <row r="32" spans="1:5" x14ac:dyDescent="0.25">
      <c r="A32" s="82" t="s">
        <v>4</v>
      </c>
      <c r="B32" s="83"/>
      <c r="C32" s="83"/>
      <c r="D32" s="84"/>
      <c r="E32" s="17">
        <f>E31</f>
        <v>0</v>
      </c>
    </row>
    <row r="33" spans="1:5" x14ac:dyDescent="0.25">
      <c r="A33" s="85" t="s">
        <v>9</v>
      </c>
      <c r="B33" s="86"/>
      <c r="C33" s="86"/>
      <c r="D33" s="87"/>
      <c r="E33" s="18">
        <f>E32/100*21</f>
        <v>0</v>
      </c>
    </row>
    <row r="34" spans="1:5" ht="15.75" thickBot="1" x14ac:dyDescent="0.3">
      <c r="A34" s="88" t="s">
        <v>5</v>
      </c>
      <c r="B34" s="89"/>
      <c r="C34" s="89"/>
      <c r="D34" s="90"/>
      <c r="E34" s="19">
        <f>E32+E33</f>
        <v>0</v>
      </c>
    </row>
  </sheetData>
  <mergeCells count="9">
    <mergeCell ref="A33:D33"/>
    <mergeCell ref="A34:D34"/>
    <mergeCell ref="E15:E16"/>
    <mergeCell ref="A3:E3"/>
    <mergeCell ref="A5:E5"/>
    <mergeCell ref="A8:A23"/>
    <mergeCell ref="A24:C24"/>
    <mergeCell ref="A28:E28"/>
    <mergeCell ref="A32:D32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FC5FE7-ABE3-4736-9DCC-3F992E4AE9AA}">
  <dimension ref="A1:E20"/>
  <sheetViews>
    <sheetView workbookViewId="0">
      <selection activeCell="E18" sqref="E18"/>
    </sheetView>
  </sheetViews>
  <sheetFormatPr defaultColWidth="16.7109375" defaultRowHeight="15" x14ac:dyDescent="0.25"/>
  <cols>
    <col min="1" max="1" width="16.28515625" customWidth="1"/>
    <col min="2" max="2" width="13" customWidth="1"/>
    <col min="3" max="3" width="17" customWidth="1"/>
    <col min="4" max="4" width="15.85546875" customWidth="1"/>
    <col min="5" max="5" width="18.5703125" customWidth="1"/>
  </cols>
  <sheetData>
    <row r="1" spans="1:5" x14ac:dyDescent="0.25">
      <c r="E1" s="16" t="s">
        <v>11</v>
      </c>
    </row>
    <row r="3" spans="1:5" x14ac:dyDescent="0.25">
      <c r="A3" s="81" t="s">
        <v>45</v>
      </c>
      <c r="B3" s="81"/>
      <c r="C3" s="81"/>
      <c r="D3" s="81"/>
      <c r="E3" s="81"/>
    </row>
    <row r="4" spans="1:5" x14ac:dyDescent="0.25">
      <c r="A4" s="22"/>
      <c r="B4" s="22"/>
      <c r="C4" s="22"/>
      <c r="D4" s="22"/>
    </row>
    <row r="5" spans="1:5" ht="18" customHeight="1" x14ac:dyDescent="0.25">
      <c r="A5" s="91" t="s">
        <v>62</v>
      </c>
      <c r="B5" s="91"/>
      <c r="C5" s="91"/>
      <c r="D5" s="91"/>
      <c r="E5" s="91"/>
    </row>
    <row r="6" spans="1:5" ht="15.75" thickBot="1" x14ac:dyDescent="0.3"/>
    <row r="7" spans="1:5" ht="26.25" thickBot="1" x14ac:dyDescent="0.3">
      <c r="A7" s="56" t="s">
        <v>0</v>
      </c>
      <c r="B7" s="55" t="s">
        <v>1</v>
      </c>
      <c r="C7" s="1" t="s">
        <v>2</v>
      </c>
      <c r="D7" s="54" t="s">
        <v>3</v>
      </c>
      <c r="E7" s="53" t="s">
        <v>10</v>
      </c>
    </row>
    <row r="8" spans="1:5" ht="15.75" thickBot="1" x14ac:dyDescent="0.3">
      <c r="A8" s="23" t="s">
        <v>57</v>
      </c>
      <c r="B8" s="13" t="s">
        <v>46</v>
      </c>
      <c r="C8" s="5">
        <v>2572</v>
      </c>
      <c r="D8" s="51">
        <v>550</v>
      </c>
      <c r="E8" s="50" t="s">
        <v>48</v>
      </c>
    </row>
    <row r="9" spans="1:5" ht="16.5" thickBot="1" x14ac:dyDescent="0.3">
      <c r="A9" s="93" t="s">
        <v>6</v>
      </c>
      <c r="B9" s="94"/>
      <c r="C9" s="95"/>
      <c r="D9" s="48">
        <f>SUM(D8:D8)</f>
        <v>550</v>
      </c>
      <c r="E9" s="47"/>
    </row>
    <row r="10" spans="1:5" ht="15.75" x14ac:dyDescent="0.25">
      <c r="A10" s="3"/>
      <c r="B10" s="3"/>
      <c r="C10" s="3"/>
      <c r="D10" s="3"/>
    </row>
    <row r="11" spans="1:5" ht="15.75" x14ac:dyDescent="0.25">
      <c r="A11" s="3"/>
      <c r="B11" s="3"/>
      <c r="C11" s="3"/>
      <c r="D11" s="3"/>
    </row>
    <row r="12" spans="1:5" ht="15.75" x14ac:dyDescent="0.25">
      <c r="A12" s="3"/>
      <c r="B12" s="3"/>
      <c r="C12" s="3"/>
      <c r="D12" s="3"/>
    </row>
    <row r="14" spans="1:5" x14ac:dyDescent="0.25">
      <c r="A14" s="81" t="s">
        <v>12</v>
      </c>
      <c r="B14" s="81"/>
      <c r="C14" s="81"/>
      <c r="D14" s="81"/>
      <c r="E14" s="81"/>
    </row>
    <row r="15" spans="1:5" ht="15.75" thickBot="1" x14ac:dyDescent="0.3">
      <c r="A15" s="9"/>
    </row>
    <row r="16" spans="1:5" ht="30.75" thickBot="1" x14ac:dyDescent="0.3">
      <c r="A16" s="6" t="s">
        <v>7</v>
      </c>
      <c r="B16" s="63" t="s">
        <v>19</v>
      </c>
      <c r="C16" s="66" t="s">
        <v>20</v>
      </c>
      <c r="D16" s="73" t="s">
        <v>14</v>
      </c>
      <c r="E16" s="71" t="s">
        <v>13</v>
      </c>
    </row>
    <row r="17" spans="1:5" ht="15.75" thickBot="1" x14ac:dyDescent="0.3">
      <c r="A17" s="8" t="s">
        <v>8</v>
      </c>
      <c r="B17" s="64">
        <f>D9</f>
        <v>550</v>
      </c>
      <c r="C17" s="70"/>
      <c r="D17" s="74">
        <f>B17*C17</f>
        <v>0</v>
      </c>
      <c r="E17" s="72">
        <f>D17*4</f>
        <v>0</v>
      </c>
    </row>
    <row r="18" spans="1:5" x14ac:dyDescent="0.25">
      <c r="A18" s="82" t="s">
        <v>4</v>
      </c>
      <c r="B18" s="83"/>
      <c r="C18" s="83"/>
      <c r="D18" s="84"/>
      <c r="E18" s="17">
        <f>E17</f>
        <v>0</v>
      </c>
    </row>
    <row r="19" spans="1:5" x14ac:dyDescent="0.25">
      <c r="A19" s="85" t="s">
        <v>9</v>
      </c>
      <c r="B19" s="86"/>
      <c r="C19" s="86"/>
      <c r="D19" s="87"/>
      <c r="E19" s="18">
        <f>E18/100*21</f>
        <v>0</v>
      </c>
    </row>
    <row r="20" spans="1:5" ht="15.75" thickBot="1" x14ac:dyDescent="0.3">
      <c r="A20" s="88" t="s">
        <v>5</v>
      </c>
      <c r="B20" s="89"/>
      <c r="C20" s="89"/>
      <c r="D20" s="90"/>
      <c r="E20" s="19">
        <f>E18+E19</f>
        <v>0</v>
      </c>
    </row>
  </sheetData>
  <mergeCells count="7">
    <mergeCell ref="A19:D19"/>
    <mergeCell ref="A20:D20"/>
    <mergeCell ref="A3:E3"/>
    <mergeCell ref="A5:E5"/>
    <mergeCell ref="A9:C9"/>
    <mergeCell ref="A14:E14"/>
    <mergeCell ref="A18:D18"/>
  </mergeCells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1AAA0-7F22-480D-9855-7A8B35C626DE}">
  <dimension ref="A2:D11"/>
  <sheetViews>
    <sheetView tabSelected="1" workbookViewId="0">
      <selection activeCell="D9" sqref="D9"/>
    </sheetView>
  </sheetViews>
  <sheetFormatPr defaultColWidth="16.7109375" defaultRowHeight="15" x14ac:dyDescent="0.25"/>
  <cols>
    <col min="1" max="1" width="22" customWidth="1"/>
    <col min="2" max="2" width="17" customWidth="1"/>
  </cols>
  <sheetData>
    <row r="2" spans="1:4" x14ac:dyDescent="0.25">
      <c r="A2" s="81" t="s">
        <v>49</v>
      </c>
      <c r="B2" s="81"/>
      <c r="C2" s="81"/>
      <c r="D2" s="81"/>
    </row>
    <row r="3" spans="1:4" ht="15.75" thickBot="1" x14ac:dyDescent="0.3">
      <c r="A3" s="9"/>
    </row>
    <row r="4" spans="1:4" ht="30.75" thickBot="1" x14ac:dyDescent="0.3">
      <c r="A4" s="26" t="s">
        <v>0</v>
      </c>
      <c r="B4" s="27" t="s">
        <v>4</v>
      </c>
      <c r="C4" s="28" t="s">
        <v>50</v>
      </c>
      <c r="D4" s="29" t="s">
        <v>51</v>
      </c>
    </row>
    <row r="5" spans="1:4" x14ac:dyDescent="0.25">
      <c r="A5" s="8" t="s">
        <v>53</v>
      </c>
      <c r="B5" s="30">
        <f>Bosonohy!E20</f>
        <v>0</v>
      </c>
      <c r="C5" s="31">
        <f>B5/100*21</f>
        <v>0</v>
      </c>
      <c r="D5" s="11">
        <f>B5+C5</f>
        <v>0</v>
      </c>
    </row>
    <row r="6" spans="1:4" x14ac:dyDescent="0.25">
      <c r="A6" s="36" t="s">
        <v>54</v>
      </c>
      <c r="B6" s="37">
        <f>Komín!E32</f>
        <v>0</v>
      </c>
      <c r="C6" s="38">
        <f>B6/100*21</f>
        <v>0</v>
      </c>
      <c r="D6" s="39">
        <f>B6+C6</f>
        <v>0</v>
      </c>
    </row>
    <row r="7" spans="1:4" x14ac:dyDescent="0.25">
      <c r="A7" s="32" t="s">
        <v>55</v>
      </c>
      <c r="B7" s="33">
        <f>Kníničky!E32</f>
        <v>0</v>
      </c>
      <c r="C7" s="34">
        <f>B7/100*21</f>
        <v>0</v>
      </c>
      <c r="D7" s="35">
        <f>B7+C7</f>
        <v>0</v>
      </c>
    </row>
    <row r="8" spans="1:4" ht="15.75" thickBot="1" x14ac:dyDescent="0.3">
      <c r="A8" s="32" t="s">
        <v>47</v>
      </c>
      <c r="B8" s="33">
        <f>Medlánky!E18</f>
        <v>0</v>
      </c>
      <c r="C8" s="34">
        <f t="shared" ref="C8" si="0">B8/100*21</f>
        <v>0</v>
      </c>
      <c r="D8" s="35">
        <f t="shared" ref="D8" si="1">B8+C8</f>
        <v>0</v>
      </c>
    </row>
    <row r="9" spans="1:4" x14ac:dyDescent="0.25">
      <c r="A9" s="82" t="s">
        <v>4</v>
      </c>
      <c r="B9" s="83"/>
      <c r="C9" s="84"/>
      <c r="D9" s="17">
        <f>SUM(B5:B8)</f>
        <v>0</v>
      </c>
    </row>
    <row r="10" spans="1:4" x14ac:dyDescent="0.25">
      <c r="A10" s="85" t="s">
        <v>52</v>
      </c>
      <c r="B10" s="86"/>
      <c r="C10" s="87"/>
      <c r="D10" s="35">
        <f>SUM(C5:C8)</f>
        <v>0</v>
      </c>
    </row>
    <row r="11" spans="1:4" ht="15.75" thickBot="1" x14ac:dyDescent="0.3">
      <c r="A11" s="88" t="s">
        <v>5</v>
      </c>
      <c r="B11" s="89"/>
      <c r="C11" s="90"/>
      <c r="D11" s="19">
        <f>SUM(D5:D8)</f>
        <v>0</v>
      </c>
    </row>
  </sheetData>
  <mergeCells count="4">
    <mergeCell ref="A2:D2"/>
    <mergeCell ref="A9:C9"/>
    <mergeCell ref="A10:C10"/>
    <mergeCell ref="A11:C1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Bosonohy</vt:lpstr>
      <vt:lpstr>Komín</vt:lpstr>
      <vt:lpstr>Kníničky</vt:lpstr>
      <vt:lpstr>Medlánky</vt:lpstr>
      <vt:lpstr>REKAPITULACE</vt:lpstr>
    </vt:vector>
  </TitlesOfParts>
  <Company>MMB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Smolíková Miroslava</dc:creator>
  <cp:lastModifiedBy>Smolíková Miroslava</cp:lastModifiedBy>
  <cp:lastPrinted>2021-12-31T12:13:16Z</cp:lastPrinted>
  <dcterms:created xsi:type="dcterms:W3CDTF">2021-01-25T06:42:47Z</dcterms:created>
  <dcterms:modified xsi:type="dcterms:W3CDTF">2022-01-19T07:07:51Z</dcterms:modified>
</cp:coreProperties>
</file>