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Lesná, Královo Pole, Sadová - Z\ZD\"/>
    </mc:Choice>
  </mc:AlternateContent>
  <xr:revisionPtr revIDLastSave="0" documentId="13_ncr:1_{E52C8F1D-5347-42AB-BDED-0BF9AB6410B0}" xr6:coauthVersionLast="41" xr6:coauthVersionMax="41" xr10:uidLastSave="{00000000-0000-0000-0000-000000000000}"/>
  <bookViews>
    <workbookView xWindow="-120" yWindow="-120" windowWidth="29040" windowHeight="15840" activeTab="3" xr2:uid="{74D28601-FA8E-44E6-8208-A001BAA3F63D}"/>
  </bookViews>
  <sheets>
    <sheet name="Lesná" sheetId="13" r:id="rId1"/>
    <sheet name="Kr. Pole" sheetId="19" r:id="rId2"/>
    <sheet name="Sadová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20" l="1"/>
  <c r="D11" i="20"/>
  <c r="D34" i="19"/>
  <c r="D10" i="13"/>
  <c r="B27" i="20" l="1"/>
  <c r="D27" i="20" l="1"/>
  <c r="E27" i="20" s="1"/>
  <c r="B50" i="19" l="1"/>
  <c r="D50" i="19" s="1"/>
  <c r="E50" i="19" s="1"/>
  <c r="D42" i="19"/>
  <c r="B51" i="19" s="1"/>
  <c r="B26" i="20" l="1"/>
  <c r="D26" i="20" s="1"/>
  <c r="D51" i="19"/>
  <c r="E26" i="20" l="1"/>
  <c r="E28" i="20" s="1"/>
  <c r="B7" i="18" s="1"/>
  <c r="E51" i="19"/>
  <c r="E52" i="19" s="1"/>
  <c r="B6" i="18" s="1"/>
  <c r="B16" i="13"/>
  <c r="D16" i="13" s="1"/>
  <c r="E16" i="13" s="1"/>
  <c r="E17" i="13" s="1"/>
  <c r="B5" i="18" s="1"/>
  <c r="E29" i="20" l="1"/>
  <c r="E30" i="20" s="1"/>
  <c r="E53" i="19"/>
  <c r="E54" i="19" s="1"/>
  <c r="C7" i="18"/>
  <c r="D7" i="18" s="1"/>
  <c r="C6" i="18" l="1"/>
  <c r="D6" i="18" s="1"/>
  <c r="E18" i="13" l="1"/>
  <c r="E19" i="13" s="1"/>
  <c r="C5" i="18" l="1"/>
  <c r="D9" i="18" s="1"/>
  <c r="D5" i="18" l="1"/>
  <c r="D10" i="18" l="1"/>
  <c r="D8" i="18"/>
</calcChain>
</file>

<file path=xl/sharedStrings.xml><?xml version="1.0" encoding="utf-8"?>
<sst xmlns="http://schemas.openxmlformats.org/spreadsheetml/2006/main" count="151" uniqueCount="72">
  <si>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</si>
  <si>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</si>
  <si>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</si>
  <si>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</si>
  <si>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</si>
  <si>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</si>
  <si>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</si>
  <si>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</si>
  <si>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</si>
  <si>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</si>
  <si>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</si>
  <si>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</si>
  <si>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</si>
  <si>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</si>
  <si>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</si>
  <si>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</si>
  <si>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</si>
  <si>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</si>
  <si>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</si>
  <si>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</si>
  <si>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</si>
  <si>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</si>
  <si>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Lesná</t>
  </si>
  <si>
    <t>SOUPIS POZEMKŮ - k.ú. LESNÁ - REKAPITULACE CENY</t>
  </si>
  <si>
    <t>504/25</t>
  </si>
  <si>
    <t>1035/1</t>
  </si>
  <si>
    <t>SADOVÁ</t>
  </si>
  <si>
    <t>17/3</t>
  </si>
  <si>
    <t>SOUPIS POZEMKŮ - k.ú. SADOVÁ - REKAPITULACE CENY</t>
  </si>
  <si>
    <t>KRÁLOVO POLE</t>
  </si>
  <si>
    <t>SOUPIS POZEMKŮ - k.ú. KRÁLOVO POLE - REKAPITULACE CENY</t>
  </si>
  <si>
    <t>405/1</t>
  </si>
  <si>
    <t>485/5</t>
  </si>
  <si>
    <t>1123/2</t>
  </si>
  <si>
    <t>1123/3</t>
  </si>
  <si>
    <t>1125/1</t>
  </si>
  <si>
    <t>4611/8</t>
  </si>
  <si>
    <t>4767/172</t>
  </si>
  <si>
    <t>pokos, sběr odpadu</t>
  </si>
  <si>
    <t>4815/8</t>
  </si>
  <si>
    <t>4815/12</t>
  </si>
  <si>
    <t>4821/3</t>
  </si>
  <si>
    <t>4822/3</t>
  </si>
  <si>
    <t>5607/1</t>
  </si>
  <si>
    <t>5611/1</t>
  </si>
  <si>
    <t>Královo Pole</t>
  </si>
  <si>
    <t>Sadová</t>
  </si>
  <si>
    <t>1044/1 (Řečkovice)</t>
  </si>
  <si>
    <t>1044/4 (Řečkovice)</t>
  </si>
  <si>
    <t>1300/11</t>
  </si>
  <si>
    <t>1300/12</t>
  </si>
  <si>
    <t>4703/2</t>
  </si>
  <si>
    <t>4703/3</t>
  </si>
  <si>
    <t>4704/1</t>
  </si>
  <si>
    <t>4704/2</t>
  </si>
  <si>
    <t>4705/1</t>
  </si>
  <si>
    <t>4705/2</t>
  </si>
  <si>
    <t>B</t>
  </si>
  <si>
    <t xml:space="preserve"> jarní a podzimní výhrab listí</t>
  </si>
  <si>
    <t>B.) jarní a podzimní výhrab listí, ekologická likvidace veškerého odpadu</t>
  </si>
  <si>
    <t>A.) 4 x pokos, sběr odpadu, jednorázové odstranění náletových dřevin, ekologická likvidace veškerého odpadu</t>
  </si>
  <si>
    <t>B.) jarní a podzimní výhrab listí,  ekologická likvidace veškerého odpadu</t>
  </si>
  <si>
    <t>pokos, sběr kom.odpadu, nálety</t>
  </si>
  <si>
    <t>jarní a podzimní výhrab listí</t>
  </si>
  <si>
    <t>A.) 4 x pokos, jednorázová probírka dřevin, ekologická likvidace veškerého odpadu</t>
  </si>
  <si>
    <t>A.) 4 x pokos, sběr odpadu, jednorázová probírka dřevin a odstranění náletů, ekologická likvidace veškerého odpadu</t>
  </si>
  <si>
    <t>pokos, probírka</t>
  </si>
  <si>
    <t>pokos, sběr odpadu,probírka,nálety</t>
  </si>
  <si>
    <t>pokos,nálety</t>
  </si>
  <si>
    <t>pokos,probírka</t>
  </si>
  <si>
    <t>19/7</t>
  </si>
  <si>
    <t>19/5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</si>
</sst>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/>
    </xf>
    <xf numFmtId="3" fontId="3" fillId="0" borderId="22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4" fontId="1" fillId="0" borderId="23" xfId="0" applyNumberFormat="1" applyFont="1" applyBorder="1"/>
    <xf numFmtId="4" fontId="1" fillId="0" borderId="25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4" fontId="0" fillId="0" borderId="21" xfId="0" applyNumberFormat="1" applyBorder="1"/>
    <xf numFmtId="0" fontId="1" fillId="0" borderId="27" xfId="0" applyFont="1" applyBorder="1" applyAlignment="1">
      <alignment horizontal="center"/>
    </xf>
    <xf numFmtId="4" fontId="0" fillId="0" borderId="26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4" xfId="0" applyNumberFormat="1" applyFont="1" applyBorder="1"/>
    <xf numFmtId="4" fontId="1" fillId="0" borderId="31" xfId="0" applyNumberFormat="1" applyFont="1" applyBorder="1"/>
    <xf numFmtId="0" fontId="1" fillId="0" borderId="0" xfId="0" applyFont="1" applyAlignment="1">
      <alignment horizontal="center"/>
    </xf>
    <xf numFmtId="49" fontId="2" fillId="0" borderId="18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19" xfId="0" applyFont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4" fontId="1" fillId="0" borderId="33" xfId="0" applyNumberFormat="1" applyFont="1" applyBorder="1"/>
    <xf numFmtId="0" fontId="1" fillId="0" borderId="38" xfId="0" applyFont="1" applyBorder="1" applyAlignment="1">
      <alignment horizontal="center"/>
    </xf>
    <xf numFmtId="3" fontId="1" fillId="0" borderId="37" xfId="0" applyNumberFormat="1" applyFont="1" applyBorder="1" applyAlignment="1">
      <alignment horizontal="center"/>
    </xf>
    <xf numFmtId="0" fontId="0" fillId="0" borderId="11" xfId="0" applyBorder="1"/>
    <xf numFmtId="0" fontId="3" fillId="0" borderId="36" xfId="0" applyFont="1" applyBorder="1" applyAlignment="1">
      <alignment horizontal="center" vertical="center" wrapText="1"/>
    </xf>
    <xf numFmtId="3" fontId="3" fillId="2" borderId="37" xfId="0" applyNumberFormat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3" xfId="0" applyFont="1" applyBorder="1" applyAlignment="1">
      <alignment horizontal="center" wrapText="1"/>
    </xf>
    <xf numFmtId="3" fontId="3" fillId="2" borderId="19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3" fontId="3" fillId="2" borderId="39" xfId="0" applyNumberFormat="1" applyFont="1" applyFill="1" applyBorder="1" applyAlignment="1">
      <alignment horizontal="center" vertical="center"/>
    </xf>
    <xf numFmtId="4" fontId="0" fillId="0" borderId="24" xfId="0" applyNumberFormat="1" applyBorder="1"/>
    <xf numFmtId="4" fontId="0" fillId="0" borderId="25" xfId="0" applyNumberFormat="1" applyBorder="1"/>
    <xf numFmtId="4" fontId="0" fillId="0" borderId="19" xfId="0" applyNumberFormat="1" applyBorder="1"/>
    <xf numFmtId="4" fontId="0" fillId="0" borderId="39" xfId="0" applyNumberForma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4" fontId="0" fillId="0" borderId="11" xfId="0" applyNumberFormat="1" applyBorder="1"/>
    <xf numFmtId="4" fontId="0" fillId="0" borderId="37" xfId="0" applyNumberFormat="1" applyBorder="1"/>
    <xf numFmtId="3" fontId="0" fillId="0" borderId="17" xfId="0" applyNumberFormat="1" applyBorder="1" applyAlignment="1">
      <alignment horizontal="center"/>
    </xf>
    <xf numFmtId="4" fontId="0" fillId="3" borderId="37" xfId="0" applyNumberFormat="1" applyFill="1" applyBorder="1"/>
    <xf numFmtId="0" fontId="2" fillId="0" borderId="11" xfId="0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3" fontId="0" fillId="0" borderId="22" xfId="0" applyNumberFormat="1" applyBorder="1" applyAlignment="1">
      <alignment horizontal="center"/>
    </xf>
    <xf numFmtId="3" fontId="0" fillId="0" borderId="41" xfId="0" applyNumberFormat="1" applyBorder="1" applyAlignment="1">
      <alignment horizontal="center"/>
    </xf>
    <xf numFmtId="4" fontId="0" fillId="3" borderId="19" xfId="0" applyNumberFormat="1" applyFill="1" applyBorder="1"/>
    <xf numFmtId="4" fontId="0" fillId="3" borderId="39" xfId="0" applyNumberFormat="1" applyFill="1" applyBorder="1"/>
    <xf numFmtId="0" fontId="1" fillId="0" borderId="4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4" fontId="1" fillId="0" borderId="45" xfId="0" applyNumberFormat="1" applyFont="1" applyBorder="1" applyAlignment="1">
      <alignment horizontal="center" vertical="center" wrapText="1"/>
    </xf>
    <xf numFmtId="4" fontId="0" fillId="0" borderId="18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0" fontId="1" fillId="0" borderId="4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49" fontId="2" fillId="0" borderId="47" xfId="0" applyNumberFormat="1" applyFont="1" applyFill="1" applyBorder="1" applyAlignment="1">
      <alignment horizontal="center" vertical="center"/>
    </xf>
    <xf numFmtId="3" fontId="3" fillId="0" borderId="48" xfId="0" applyNumberFormat="1" applyFont="1" applyFill="1" applyBorder="1" applyAlignment="1">
      <alignment horizontal="center" vertical="center"/>
    </xf>
    <xf numFmtId="3" fontId="3" fillId="2" borderId="4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wrapText="1"/>
    </xf>
    <xf numFmtId="0" fontId="2" fillId="0" borderId="1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2"/>
  <sheetViews>
    <sheetView workbookViewId="0">
      <selection activeCell="E17" sqref="E17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2" customWidth="1"/>
  </cols>
  <sheetData>
    <row r="1" spans="1:5" x14ac:dyDescent="0.25">
      <c r="D1" s="7"/>
      <c r="E1" s="7" t="s">
        <v>10</v>
      </c>
    </row>
    <row r="3" spans="1:5" x14ac:dyDescent="0.25">
      <c r="A3" s="82" t="s">
        <v>23</v>
      </c>
      <c r="B3" s="82"/>
      <c r="C3" s="82"/>
      <c r="D3" s="82"/>
      <c r="E3" s="82"/>
    </row>
    <row r="4" spans="1:5" x14ac:dyDescent="0.25">
      <c r="A4" s="2"/>
      <c r="B4" s="2"/>
      <c r="C4" s="2"/>
      <c r="D4" s="2"/>
    </row>
    <row r="5" spans="1:5" ht="29.25" customHeight="1" x14ac:dyDescent="0.25">
      <c r="A5" s="81" t="s">
        <v>64</v>
      </c>
      <c r="B5" s="81"/>
      <c r="C5" s="81"/>
      <c r="D5" s="81"/>
      <c r="E5" s="81"/>
    </row>
    <row r="6" spans="1:5" ht="15.75" thickBot="1" x14ac:dyDescent="0.3"/>
    <row r="7" spans="1:5" ht="26.25" thickBot="1" x14ac:dyDescent="0.3">
      <c r="A7" s="61" t="s">
        <v>0</v>
      </c>
      <c r="B7" s="60" t="s">
        <v>1</v>
      </c>
      <c r="C7" s="10" t="s">
        <v>2</v>
      </c>
      <c r="D7" s="59" t="s">
        <v>3</v>
      </c>
      <c r="E7" s="58" t="s">
        <v>17</v>
      </c>
    </row>
    <row r="8" spans="1:5" x14ac:dyDescent="0.25">
      <c r="A8" s="95" t="s">
        <v>22</v>
      </c>
      <c r="B8" s="12" t="s">
        <v>24</v>
      </c>
      <c r="C8" s="13">
        <v>130</v>
      </c>
      <c r="D8" s="45">
        <v>70</v>
      </c>
      <c r="E8" s="42" t="s">
        <v>16</v>
      </c>
    </row>
    <row r="9" spans="1:5" ht="15.75" thickBot="1" x14ac:dyDescent="0.3">
      <c r="A9" s="96"/>
      <c r="B9" s="8" t="s">
        <v>25</v>
      </c>
      <c r="C9" s="3">
        <v>28074</v>
      </c>
      <c r="D9" s="46">
        <v>28074</v>
      </c>
      <c r="E9" s="43" t="s">
        <v>16</v>
      </c>
    </row>
    <row r="10" spans="1:5" ht="16.5" thickBot="1" x14ac:dyDescent="0.3">
      <c r="A10" s="92" t="s">
        <v>6</v>
      </c>
      <c r="B10" s="93"/>
      <c r="C10" s="94"/>
      <c r="D10" s="38">
        <f>SUM(D8:D9)</f>
        <v>28144</v>
      </c>
      <c r="E10" s="39"/>
    </row>
    <row r="11" spans="1:5" ht="15.75" x14ac:dyDescent="0.25">
      <c r="A11" s="1"/>
      <c r="B11" s="1"/>
      <c r="C11" s="1"/>
      <c r="D11" s="9"/>
    </row>
    <row r="13" spans="1:5" x14ac:dyDescent="0.25">
      <c r="A13" s="82" t="s">
        <v>11</v>
      </c>
      <c r="B13" s="82"/>
      <c r="C13" s="82"/>
      <c r="D13" s="82"/>
      <c r="E13" s="82"/>
    </row>
    <row r="14" spans="1:5" ht="15.75" thickBot="1" x14ac:dyDescent="0.3">
      <c r="A14" s="6"/>
    </row>
    <row r="15" spans="1:5" ht="30.75" thickBot="1" x14ac:dyDescent="0.3">
      <c r="A15" s="4" t="s">
        <v>7</v>
      </c>
      <c r="B15" s="5" t="s">
        <v>14</v>
      </c>
      <c r="C15" s="5" t="s">
        <v>15</v>
      </c>
      <c r="D15" s="17" t="s">
        <v>13</v>
      </c>
      <c r="E15" s="14" t="s">
        <v>12</v>
      </c>
    </row>
    <row r="16" spans="1:5" ht="15.75" thickBot="1" x14ac:dyDescent="0.3">
      <c r="A16" s="53" t="s">
        <v>8</v>
      </c>
      <c r="B16" s="56">
        <f>D10</f>
        <v>28144</v>
      </c>
      <c r="C16" s="57"/>
      <c r="D16" s="54">
        <f>B16*C16</f>
        <v>0</v>
      </c>
      <c r="E16" s="55">
        <f>D16*4</f>
        <v>0</v>
      </c>
    </row>
    <row r="17" spans="1:5" x14ac:dyDescent="0.25">
      <c r="A17" s="83" t="s">
        <v>4</v>
      </c>
      <c r="B17" s="84"/>
      <c r="C17" s="84"/>
      <c r="D17" s="85"/>
      <c r="E17" s="36">
        <f>SUM(E16:E16)</f>
        <v>0</v>
      </c>
    </row>
    <row r="18" spans="1:5" x14ac:dyDescent="0.25">
      <c r="A18" s="86" t="s">
        <v>9</v>
      </c>
      <c r="B18" s="87"/>
      <c r="C18" s="87"/>
      <c r="D18" s="88"/>
      <c r="E18" s="15">
        <f>E17/100*21</f>
        <v>0</v>
      </c>
    </row>
    <row r="19" spans="1:5" ht="15.75" thickBot="1" x14ac:dyDescent="0.3">
      <c r="A19" s="89" t="s">
        <v>5</v>
      </c>
      <c r="B19" s="90"/>
      <c r="C19" s="90"/>
      <c r="D19" s="91"/>
      <c r="E19" s="16">
        <f>E17+E18</f>
        <v>0</v>
      </c>
    </row>
    <row r="22" spans="1:5" x14ac:dyDescent="0.25">
      <c r="A22" s="80"/>
      <c r="B22" s="80"/>
      <c r="C22" s="80"/>
      <c r="D22" s="80"/>
      <c r="E22" s="80"/>
    </row>
  </sheetData>
  <mergeCells count="9">
    <mergeCell ref="A22:E22"/>
    <mergeCell ref="A5:E5"/>
    <mergeCell ref="A3:E3"/>
    <mergeCell ref="A17:D17"/>
    <mergeCell ref="A18:D18"/>
    <mergeCell ref="A19:D19"/>
    <mergeCell ref="A10:C10"/>
    <mergeCell ref="A8:A9"/>
    <mergeCell ref="A13:E13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57"/>
  <sheetViews>
    <sheetView topLeftCell="A37" workbookViewId="0">
      <selection activeCell="E52" sqref="E52"/>
    </sheetView>
  </sheetViews>
  <sheetFormatPr defaultColWidth="16.7109375" defaultRowHeight="15" x14ac:dyDescent="0.25"/>
  <cols>
    <col min="1" max="1" width="13.140625" customWidth="1"/>
    <col min="2" max="2" width="16.28515625" customWidth="1"/>
    <col min="3" max="3" width="13.85546875" customWidth="1"/>
    <col min="4" max="4" width="14" customWidth="1"/>
    <col min="5" max="5" width="28.85546875" customWidth="1"/>
  </cols>
  <sheetData>
    <row r="1" spans="1:5" x14ac:dyDescent="0.25">
      <c r="D1" s="7"/>
      <c r="E1" s="7" t="s">
        <v>10</v>
      </c>
    </row>
    <row r="2" spans="1:5" x14ac:dyDescent="0.25">
      <c r="D2" s="7"/>
      <c r="E2" s="7"/>
    </row>
    <row r="4" spans="1:5" x14ac:dyDescent="0.25">
      <c r="A4" s="82" t="s">
        <v>30</v>
      </c>
      <c r="B4" s="82"/>
      <c r="C4" s="82"/>
      <c r="D4" s="82"/>
      <c r="E4" s="82"/>
    </row>
    <row r="5" spans="1:5" x14ac:dyDescent="0.25">
      <c r="A5" s="29"/>
      <c r="B5" s="29"/>
      <c r="C5" s="29"/>
      <c r="D5" s="29"/>
    </row>
    <row r="6" spans="1:5" ht="27.75" customHeight="1" x14ac:dyDescent="0.25">
      <c r="A6" s="81" t="s">
        <v>65</v>
      </c>
      <c r="B6" s="81"/>
      <c r="C6" s="81"/>
      <c r="D6" s="81"/>
      <c r="E6" s="81"/>
    </row>
    <row r="7" spans="1:5" ht="15.75" thickBot="1" x14ac:dyDescent="0.3"/>
    <row r="8" spans="1:5" ht="26.25" thickBot="1" x14ac:dyDescent="0.3">
      <c r="A8" s="61" t="s">
        <v>0</v>
      </c>
      <c r="B8" s="60" t="s">
        <v>1</v>
      </c>
      <c r="C8" s="10" t="s">
        <v>2</v>
      </c>
      <c r="D8" s="11" t="s">
        <v>3</v>
      </c>
      <c r="E8" s="18" t="s">
        <v>17</v>
      </c>
    </row>
    <row r="9" spans="1:5" x14ac:dyDescent="0.25">
      <c r="A9" s="97" t="s">
        <v>29</v>
      </c>
      <c r="B9" s="12" t="s">
        <v>31</v>
      </c>
      <c r="C9" s="13">
        <v>428</v>
      </c>
      <c r="D9" s="45">
        <v>428</v>
      </c>
      <c r="E9" s="42" t="s">
        <v>66</v>
      </c>
    </row>
    <row r="10" spans="1:5" x14ac:dyDescent="0.25">
      <c r="A10" s="98"/>
      <c r="B10" s="8" t="s">
        <v>32</v>
      </c>
      <c r="C10" s="3">
        <v>99</v>
      </c>
      <c r="D10" s="46">
        <v>99</v>
      </c>
      <c r="E10" s="43" t="s">
        <v>38</v>
      </c>
    </row>
    <row r="11" spans="1:5" x14ac:dyDescent="0.25">
      <c r="A11" s="98"/>
      <c r="B11" s="8" t="s">
        <v>33</v>
      </c>
      <c r="C11" s="3">
        <v>553</v>
      </c>
      <c r="D11" s="46">
        <v>553</v>
      </c>
      <c r="E11" s="43" t="s">
        <v>38</v>
      </c>
    </row>
    <row r="12" spans="1:5" x14ac:dyDescent="0.25">
      <c r="A12" s="98"/>
      <c r="B12" s="8" t="s">
        <v>34</v>
      </c>
      <c r="C12" s="3">
        <v>543</v>
      </c>
      <c r="D12" s="46">
        <v>543</v>
      </c>
      <c r="E12" s="43" t="s">
        <v>38</v>
      </c>
    </row>
    <row r="13" spans="1:5" x14ac:dyDescent="0.25">
      <c r="A13" s="98"/>
      <c r="B13" s="32" t="s">
        <v>35</v>
      </c>
      <c r="C13" s="3">
        <v>1222</v>
      </c>
      <c r="D13" s="46">
        <v>1222</v>
      </c>
      <c r="E13" s="44" t="s">
        <v>68</v>
      </c>
    </row>
    <row r="14" spans="1:5" x14ac:dyDescent="0.25">
      <c r="A14" s="98"/>
      <c r="B14" s="8" t="s">
        <v>47</v>
      </c>
      <c r="C14" s="3">
        <v>562</v>
      </c>
      <c r="D14" s="46">
        <v>562</v>
      </c>
      <c r="E14" s="43" t="s">
        <v>69</v>
      </c>
    </row>
    <row r="15" spans="1:5" x14ac:dyDescent="0.25">
      <c r="A15" s="98"/>
      <c r="B15" s="8" t="s">
        <v>48</v>
      </c>
      <c r="C15" s="3">
        <v>209</v>
      </c>
      <c r="D15" s="46">
        <v>209</v>
      </c>
      <c r="E15" s="43" t="s">
        <v>69</v>
      </c>
    </row>
    <row r="16" spans="1:5" x14ac:dyDescent="0.25">
      <c r="A16" s="98"/>
      <c r="B16" s="8" t="s">
        <v>49</v>
      </c>
      <c r="C16" s="3">
        <v>84</v>
      </c>
      <c r="D16" s="46">
        <v>84</v>
      </c>
      <c r="E16" s="43" t="s">
        <v>69</v>
      </c>
    </row>
    <row r="17" spans="1:5" x14ac:dyDescent="0.25">
      <c r="A17" s="98"/>
      <c r="B17" s="8" t="s">
        <v>50</v>
      </c>
      <c r="C17" s="3">
        <v>1258</v>
      </c>
      <c r="D17" s="46">
        <v>1258</v>
      </c>
      <c r="E17" s="43" t="s">
        <v>69</v>
      </c>
    </row>
    <row r="18" spans="1:5" x14ac:dyDescent="0.25">
      <c r="A18" s="98"/>
      <c r="B18" s="8" t="s">
        <v>36</v>
      </c>
      <c r="C18" s="3">
        <v>401</v>
      </c>
      <c r="D18" s="46">
        <v>401</v>
      </c>
      <c r="E18" s="43" t="s">
        <v>16</v>
      </c>
    </row>
    <row r="19" spans="1:5" x14ac:dyDescent="0.25">
      <c r="A19" s="98"/>
      <c r="B19" s="8">
        <v>4700</v>
      </c>
      <c r="C19" s="3">
        <v>908</v>
      </c>
      <c r="D19" s="46">
        <v>908</v>
      </c>
      <c r="E19" s="43" t="s">
        <v>67</v>
      </c>
    </row>
    <row r="20" spans="1:5" x14ac:dyDescent="0.25">
      <c r="A20" s="98"/>
      <c r="B20" s="8">
        <v>4702</v>
      </c>
      <c r="C20" s="3">
        <v>853</v>
      </c>
      <c r="D20" s="46">
        <v>853</v>
      </c>
      <c r="E20" s="43" t="s">
        <v>67</v>
      </c>
    </row>
    <row r="21" spans="1:5" x14ac:dyDescent="0.25">
      <c r="A21" s="98"/>
      <c r="B21" s="8" t="s">
        <v>51</v>
      </c>
      <c r="C21" s="3">
        <v>8</v>
      </c>
      <c r="D21" s="46">
        <v>8</v>
      </c>
      <c r="E21" s="43" t="s">
        <v>67</v>
      </c>
    </row>
    <row r="22" spans="1:5" x14ac:dyDescent="0.25">
      <c r="A22" s="98"/>
      <c r="B22" s="8" t="s">
        <v>52</v>
      </c>
      <c r="C22" s="3">
        <v>1621</v>
      </c>
      <c r="D22" s="46">
        <v>1621</v>
      </c>
      <c r="E22" s="43" t="s">
        <v>67</v>
      </c>
    </row>
    <row r="23" spans="1:5" x14ac:dyDescent="0.25">
      <c r="A23" s="98"/>
      <c r="B23" s="8" t="s">
        <v>53</v>
      </c>
      <c r="C23" s="3">
        <v>309</v>
      </c>
      <c r="D23" s="46">
        <v>309</v>
      </c>
      <c r="E23" s="43" t="s">
        <v>67</v>
      </c>
    </row>
    <row r="24" spans="1:5" x14ac:dyDescent="0.25">
      <c r="A24" s="98"/>
      <c r="B24" s="8" t="s">
        <v>54</v>
      </c>
      <c r="C24" s="3">
        <v>193</v>
      </c>
      <c r="D24" s="46">
        <v>193</v>
      </c>
      <c r="E24" s="43" t="s">
        <v>67</v>
      </c>
    </row>
    <row r="25" spans="1:5" x14ac:dyDescent="0.25">
      <c r="A25" s="98"/>
      <c r="B25" s="8" t="s">
        <v>55</v>
      </c>
      <c r="C25" s="3">
        <v>59</v>
      </c>
      <c r="D25" s="46">
        <v>59</v>
      </c>
      <c r="E25" s="43" t="s">
        <v>67</v>
      </c>
    </row>
    <row r="26" spans="1:5" x14ac:dyDescent="0.25">
      <c r="A26" s="98"/>
      <c r="B26" s="8" t="s">
        <v>56</v>
      </c>
      <c r="C26" s="3">
        <v>333</v>
      </c>
      <c r="D26" s="46">
        <v>333</v>
      </c>
      <c r="E26" s="43" t="s">
        <v>67</v>
      </c>
    </row>
    <row r="27" spans="1:5" x14ac:dyDescent="0.25">
      <c r="A27" s="98"/>
      <c r="B27" s="8" t="s">
        <v>37</v>
      </c>
      <c r="C27" s="3">
        <v>1634</v>
      </c>
      <c r="D27" s="46">
        <v>1634</v>
      </c>
      <c r="E27" s="43" t="s">
        <v>38</v>
      </c>
    </row>
    <row r="28" spans="1:5" x14ac:dyDescent="0.25">
      <c r="A28" s="98"/>
      <c r="B28" s="8" t="s">
        <v>39</v>
      </c>
      <c r="C28" s="3">
        <v>231</v>
      </c>
      <c r="D28" s="46">
        <v>231</v>
      </c>
      <c r="E28" s="43" t="s">
        <v>68</v>
      </c>
    </row>
    <row r="29" spans="1:5" x14ac:dyDescent="0.25">
      <c r="A29" s="98"/>
      <c r="B29" s="8" t="s">
        <v>40</v>
      </c>
      <c r="C29" s="3">
        <v>37</v>
      </c>
      <c r="D29" s="46">
        <v>37</v>
      </c>
      <c r="E29" s="43" t="s">
        <v>16</v>
      </c>
    </row>
    <row r="30" spans="1:5" x14ac:dyDescent="0.25">
      <c r="A30" s="98"/>
      <c r="B30" s="8" t="s">
        <v>41</v>
      </c>
      <c r="C30" s="3">
        <v>24</v>
      </c>
      <c r="D30" s="46">
        <v>24</v>
      </c>
      <c r="E30" s="43" t="s">
        <v>68</v>
      </c>
    </row>
    <row r="31" spans="1:5" x14ac:dyDescent="0.25">
      <c r="A31" s="98"/>
      <c r="B31" s="8" t="s">
        <v>42</v>
      </c>
      <c r="C31" s="3">
        <v>3</v>
      </c>
      <c r="D31" s="46">
        <v>3</v>
      </c>
      <c r="E31" s="43" t="s">
        <v>68</v>
      </c>
    </row>
    <row r="32" spans="1:5" x14ac:dyDescent="0.25">
      <c r="A32" s="98"/>
      <c r="B32" s="8" t="s">
        <v>43</v>
      </c>
      <c r="C32" s="3">
        <v>1631</v>
      </c>
      <c r="D32" s="46">
        <v>1631</v>
      </c>
      <c r="E32" s="43" t="s">
        <v>16</v>
      </c>
    </row>
    <row r="33" spans="1:5" ht="15.75" thickBot="1" x14ac:dyDescent="0.3">
      <c r="A33" s="98"/>
      <c r="B33" s="8" t="s">
        <v>44</v>
      </c>
      <c r="C33" s="3">
        <v>207</v>
      </c>
      <c r="D33" s="47">
        <v>207</v>
      </c>
      <c r="E33" s="43" t="s">
        <v>16</v>
      </c>
    </row>
    <row r="34" spans="1:5" ht="16.5" thickBot="1" x14ac:dyDescent="0.3">
      <c r="A34" s="92" t="s">
        <v>6</v>
      </c>
      <c r="B34" s="93"/>
      <c r="C34" s="94"/>
      <c r="D34" s="38">
        <f>SUM(D9:D33)</f>
        <v>13410</v>
      </c>
      <c r="E34" s="39"/>
    </row>
    <row r="35" spans="1:5" ht="15.75" x14ac:dyDescent="0.25">
      <c r="A35" s="1"/>
      <c r="B35" s="1"/>
      <c r="C35" s="1"/>
      <c r="D35" s="9"/>
      <c r="E35" s="52"/>
    </row>
    <row r="36" spans="1:5" ht="15.75" x14ac:dyDescent="0.25">
      <c r="A36" s="1"/>
      <c r="B36" s="1"/>
      <c r="C36" s="1"/>
      <c r="D36" s="9"/>
      <c r="E36" s="52"/>
    </row>
    <row r="37" spans="1:5" ht="15.75" x14ac:dyDescent="0.25">
      <c r="A37" s="1"/>
      <c r="B37" s="1"/>
      <c r="C37" s="1"/>
      <c r="D37" s="9"/>
    </row>
    <row r="38" spans="1:5" ht="16.5" customHeight="1" x14ac:dyDescent="0.25">
      <c r="A38" s="99" t="s">
        <v>59</v>
      </c>
      <c r="B38" s="99"/>
      <c r="C38" s="99"/>
      <c r="D38" s="99"/>
      <c r="E38" s="99"/>
    </row>
    <row r="39" spans="1:5" ht="15.75" thickBot="1" x14ac:dyDescent="0.3">
      <c r="A39" s="33"/>
      <c r="B39" s="33"/>
      <c r="C39" s="33"/>
      <c r="D39" s="33"/>
      <c r="E39" s="33"/>
    </row>
    <row r="40" spans="1:5" ht="26.25" thickBot="1" x14ac:dyDescent="0.3">
      <c r="A40" s="61" t="s">
        <v>0</v>
      </c>
      <c r="B40" s="60" t="s">
        <v>1</v>
      </c>
      <c r="C40" s="10" t="s">
        <v>2</v>
      </c>
      <c r="D40" s="59" t="s">
        <v>3</v>
      </c>
      <c r="E40" s="58" t="s">
        <v>17</v>
      </c>
    </row>
    <row r="41" spans="1:5" ht="26.25" thickBot="1" x14ac:dyDescent="0.3">
      <c r="A41" s="34" t="s">
        <v>29</v>
      </c>
      <c r="B41" s="32" t="s">
        <v>35</v>
      </c>
      <c r="C41" s="3">
        <v>1222</v>
      </c>
      <c r="D41" s="41">
        <v>1222</v>
      </c>
      <c r="E41" s="40" t="s">
        <v>58</v>
      </c>
    </row>
    <row r="42" spans="1:5" ht="16.5" thickBot="1" x14ac:dyDescent="0.3">
      <c r="A42" s="92" t="s">
        <v>6</v>
      </c>
      <c r="B42" s="93"/>
      <c r="C42" s="94"/>
      <c r="D42" s="38">
        <f>SUM(D41:D41)</f>
        <v>1222</v>
      </c>
      <c r="E42" s="39"/>
    </row>
    <row r="43" spans="1:5" ht="15.75" x14ac:dyDescent="0.25">
      <c r="A43" s="1"/>
      <c r="B43" s="1"/>
      <c r="C43" s="1"/>
      <c r="D43" s="9"/>
    </row>
    <row r="44" spans="1:5" ht="15.75" x14ac:dyDescent="0.25">
      <c r="A44" s="1"/>
      <c r="B44" s="1"/>
      <c r="C44" s="1"/>
      <c r="D44" s="9"/>
    </row>
    <row r="45" spans="1:5" ht="15.75" x14ac:dyDescent="0.25">
      <c r="A45" s="1"/>
      <c r="B45" s="1"/>
      <c r="C45" s="1"/>
      <c r="D45" s="9"/>
    </row>
    <row r="47" spans="1:5" x14ac:dyDescent="0.25">
      <c r="A47" s="82" t="s">
        <v>11</v>
      </c>
      <c r="B47" s="82"/>
      <c r="C47" s="82"/>
      <c r="D47" s="82"/>
      <c r="E47" s="82"/>
    </row>
    <row r="48" spans="1:5" ht="15.75" thickBot="1" x14ac:dyDescent="0.3">
      <c r="A48" s="6"/>
    </row>
    <row r="49" spans="1:5" ht="30.75" thickBot="1" x14ac:dyDescent="0.3">
      <c r="A49" s="19" t="s">
        <v>7</v>
      </c>
      <c r="B49" s="66" t="s">
        <v>14</v>
      </c>
      <c r="C49" s="68" t="s">
        <v>15</v>
      </c>
      <c r="D49" s="69" t="s">
        <v>13</v>
      </c>
      <c r="E49" s="35" t="s">
        <v>12</v>
      </c>
    </row>
    <row r="50" spans="1:5" x14ac:dyDescent="0.25">
      <c r="A50" s="23" t="s">
        <v>8</v>
      </c>
      <c r="B50" s="62">
        <f>D34</f>
        <v>13410</v>
      </c>
      <c r="C50" s="64"/>
      <c r="D50" s="50">
        <f>B50*C50</f>
        <v>0</v>
      </c>
      <c r="E50" s="48">
        <f>D50*4</f>
        <v>0</v>
      </c>
    </row>
    <row r="51" spans="1:5" ht="15.75" thickBot="1" x14ac:dyDescent="0.3">
      <c r="A51" s="37" t="s">
        <v>57</v>
      </c>
      <c r="B51" s="63">
        <f>D42</f>
        <v>1222</v>
      </c>
      <c r="C51" s="65"/>
      <c r="D51" s="51">
        <f>B51*C51</f>
        <v>0</v>
      </c>
      <c r="E51" s="49">
        <f>D51*2</f>
        <v>0</v>
      </c>
    </row>
    <row r="52" spans="1:5" x14ac:dyDescent="0.25">
      <c r="A52" s="83" t="s">
        <v>4</v>
      </c>
      <c r="B52" s="84"/>
      <c r="C52" s="84"/>
      <c r="D52" s="85"/>
      <c r="E52" s="36">
        <f>SUM(E50:E51)</f>
        <v>0</v>
      </c>
    </row>
    <row r="53" spans="1:5" x14ac:dyDescent="0.25">
      <c r="A53" s="86" t="s">
        <v>9</v>
      </c>
      <c r="B53" s="87"/>
      <c r="C53" s="87"/>
      <c r="D53" s="88"/>
      <c r="E53" s="15">
        <f>E52/100*21</f>
        <v>0</v>
      </c>
    </row>
    <row r="54" spans="1:5" ht="15.75" thickBot="1" x14ac:dyDescent="0.3">
      <c r="A54" s="89" t="s">
        <v>5</v>
      </c>
      <c r="B54" s="90"/>
      <c r="C54" s="90"/>
      <c r="D54" s="91"/>
      <c r="E54" s="16">
        <f>E52+E53</f>
        <v>0</v>
      </c>
    </row>
    <row r="57" spans="1:5" x14ac:dyDescent="0.25">
      <c r="A57" s="80"/>
      <c r="B57" s="80"/>
      <c r="C57" s="80"/>
      <c r="D57" s="80"/>
      <c r="E57" s="80"/>
    </row>
  </sheetData>
  <mergeCells count="11">
    <mergeCell ref="A53:D53"/>
    <mergeCell ref="A54:D54"/>
    <mergeCell ref="A57:E57"/>
    <mergeCell ref="A4:E4"/>
    <mergeCell ref="A6:E6"/>
    <mergeCell ref="A9:A33"/>
    <mergeCell ref="A34:C34"/>
    <mergeCell ref="A47:E47"/>
    <mergeCell ref="A52:D52"/>
    <mergeCell ref="A42:C42"/>
    <mergeCell ref="A38:E3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33"/>
  <sheetViews>
    <sheetView workbookViewId="0">
      <selection activeCell="E28" sqref="E28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7"/>
      <c r="E1" s="7" t="s">
        <v>10</v>
      </c>
    </row>
    <row r="3" spans="1:5" x14ac:dyDescent="0.25">
      <c r="A3" s="82" t="s">
        <v>28</v>
      </c>
      <c r="B3" s="82"/>
      <c r="C3" s="82"/>
      <c r="D3" s="82"/>
      <c r="E3" s="82"/>
    </row>
    <row r="4" spans="1:5" x14ac:dyDescent="0.25">
      <c r="A4" s="29"/>
      <c r="B4" s="29"/>
      <c r="C4" s="29"/>
      <c r="D4" s="29"/>
    </row>
    <row r="5" spans="1:5" ht="33" customHeight="1" x14ac:dyDescent="0.25">
      <c r="A5" s="99" t="s">
        <v>60</v>
      </c>
      <c r="B5" s="99"/>
      <c r="C5" s="99"/>
      <c r="D5" s="99"/>
      <c r="E5" s="99"/>
    </row>
    <row r="6" spans="1:5" ht="15.75" thickBot="1" x14ac:dyDescent="0.3"/>
    <row r="7" spans="1:5" ht="26.25" thickBot="1" x14ac:dyDescent="0.3">
      <c r="A7" s="61" t="s">
        <v>0</v>
      </c>
      <c r="B7" s="60" t="s">
        <v>1</v>
      </c>
      <c r="C7" s="10" t="s">
        <v>2</v>
      </c>
      <c r="D7" s="59" t="s">
        <v>3</v>
      </c>
      <c r="E7" s="58" t="s">
        <v>17</v>
      </c>
    </row>
    <row r="8" spans="1:5" ht="18.75" customHeight="1" x14ac:dyDescent="0.25">
      <c r="A8" s="100" t="s">
        <v>26</v>
      </c>
      <c r="B8" s="30" t="s">
        <v>27</v>
      </c>
      <c r="C8" s="13">
        <v>697</v>
      </c>
      <c r="D8" s="45">
        <v>697</v>
      </c>
      <c r="E8" s="103" t="s">
        <v>62</v>
      </c>
    </row>
    <row r="9" spans="1:5" ht="18.75" customHeight="1" x14ac:dyDescent="0.25">
      <c r="A9" s="101"/>
      <c r="B9" s="77" t="s">
        <v>70</v>
      </c>
      <c r="C9" s="78">
        <v>150</v>
      </c>
      <c r="D9" s="79">
        <v>130</v>
      </c>
      <c r="E9" s="104"/>
    </row>
    <row r="10" spans="1:5" ht="19.5" customHeight="1" thickBot="1" x14ac:dyDescent="0.3">
      <c r="A10" s="102"/>
      <c r="B10" s="31" t="s">
        <v>71</v>
      </c>
      <c r="C10" s="3">
        <v>39026</v>
      </c>
      <c r="D10" s="46">
        <v>300</v>
      </c>
      <c r="E10" s="105"/>
    </row>
    <row r="11" spans="1:5" ht="16.5" thickBot="1" x14ac:dyDescent="0.3">
      <c r="A11" s="92" t="s">
        <v>6</v>
      </c>
      <c r="B11" s="93"/>
      <c r="C11" s="94"/>
      <c r="D11" s="38">
        <f>SUM(D8:D10)</f>
        <v>1127</v>
      </c>
      <c r="E11" s="39"/>
    </row>
    <row r="12" spans="1:5" ht="15.75" x14ac:dyDescent="0.25">
      <c r="A12" s="1"/>
      <c r="B12" s="1"/>
      <c r="C12" s="1"/>
      <c r="D12" s="9"/>
    </row>
    <row r="13" spans="1:5" ht="15.75" x14ac:dyDescent="0.25">
      <c r="A13" s="1"/>
      <c r="B13" s="1"/>
      <c r="C13" s="1"/>
      <c r="D13" s="9"/>
    </row>
    <row r="14" spans="1:5" ht="15.75" x14ac:dyDescent="0.25">
      <c r="A14" s="1" t="s">
        <v>61</v>
      </c>
      <c r="B14" s="1"/>
      <c r="C14" s="1"/>
      <c r="D14" s="9"/>
    </row>
    <row r="15" spans="1:5" ht="16.5" thickBot="1" x14ac:dyDescent="0.3">
      <c r="A15" s="1"/>
      <c r="B15" s="1"/>
      <c r="C15" s="1"/>
      <c r="D15" s="9"/>
    </row>
    <row r="16" spans="1:5" ht="26.25" thickBot="1" x14ac:dyDescent="0.3">
      <c r="A16" s="61" t="s">
        <v>0</v>
      </c>
      <c r="B16" s="60" t="s">
        <v>1</v>
      </c>
      <c r="C16" s="10" t="s">
        <v>2</v>
      </c>
      <c r="D16" s="59" t="s">
        <v>3</v>
      </c>
      <c r="E16" s="58" t="s">
        <v>17</v>
      </c>
    </row>
    <row r="17" spans="1:5" x14ac:dyDescent="0.25">
      <c r="A17" s="100" t="s">
        <v>26</v>
      </c>
      <c r="B17" s="30" t="s">
        <v>27</v>
      </c>
      <c r="C17" s="13">
        <v>697</v>
      </c>
      <c r="D17" s="45">
        <v>697</v>
      </c>
      <c r="E17" s="103" t="s">
        <v>63</v>
      </c>
    </row>
    <row r="18" spans="1:5" x14ac:dyDescent="0.25">
      <c r="A18" s="101"/>
      <c r="B18" s="77" t="s">
        <v>70</v>
      </c>
      <c r="C18" s="78">
        <v>150</v>
      </c>
      <c r="D18" s="79">
        <v>130</v>
      </c>
      <c r="E18" s="104"/>
    </row>
    <row r="19" spans="1:5" ht="15.75" thickBot="1" x14ac:dyDescent="0.3">
      <c r="A19" s="102"/>
      <c r="B19" s="31" t="s">
        <v>71</v>
      </c>
      <c r="C19" s="3">
        <v>39026</v>
      </c>
      <c r="D19" s="46">
        <v>300</v>
      </c>
      <c r="E19" s="105"/>
    </row>
    <row r="20" spans="1:5" ht="16.5" thickBot="1" x14ac:dyDescent="0.3">
      <c r="A20" s="92" t="s">
        <v>6</v>
      </c>
      <c r="B20" s="93"/>
      <c r="C20" s="94"/>
      <c r="D20" s="38">
        <f>SUM(D17:D19)</f>
        <v>1127</v>
      </c>
      <c r="E20" s="39"/>
    </row>
    <row r="21" spans="1:5" ht="15.75" x14ac:dyDescent="0.25">
      <c r="A21" s="1"/>
      <c r="B21" s="1"/>
      <c r="C21" s="1"/>
      <c r="D21" s="9"/>
    </row>
    <row r="23" spans="1:5" x14ac:dyDescent="0.25">
      <c r="A23" s="82" t="s">
        <v>11</v>
      </c>
      <c r="B23" s="82"/>
      <c r="C23" s="82"/>
      <c r="D23" s="82"/>
      <c r="E23" s="82"/>
    </row>
    <row r="24" spans="1:5" ht="15.75" thickBot="1" x14ac:dyDescent="0.3">
      <c r="A24" s="6"/>
    </row>
    <row r="25" spans="1:5" ht="30.75" thickBot="1" x14ac:dyDescent="0.3">
      <c r="A25" s="19" t="s">
        <v>7</v>
      </c>
      <c r="B25" s="66" t="s">
        <v>14</v>
      </c>
      <c r="C25" s="68" t="s">
        <v>15</v>
      </c>
      <c r="D25" s="67" t="s">
        <v>13</v>
      </c>
      <c r="E25" s="35" t="s">
        <v>12</v>
      </c>
    </row>
    <row r="26" spans="1:5" x14ac:dyDescent="0.25">
      <c r="A26" s="23" t="s">
        <v>8</v>
      </c>
      <c r="B26" s="62">
        <f>D11</f>
        <v>1127</v>
      </c>
      <c r="C26" s="64"/>
      <c r="D26" s="48">
        <f>B26*C26</f>
        <v>0</v>
      </c>
      <c r="E26" s="50">
        <f>D26*4</f>
        <v>0</v>
      </c>
    </row>
    <row r="27" spans="1:5" ht="15.75" thickBot="1" x14ac:dyDescent="0.3">
      <c r="A27" s="37" t="s">
        <v>57</v>
      </c>
      <c r="B27" s="63">
        <f>D20</f>
        <v>1127</v>
      </c>
      <c r="C27" s="65"/>
      <c r="D27" s="49">
        <f>B27*C27</f>
        <v>0</v>
      </c>
      <c r="E27" s="51">
        <f>D27*2</f>
        <v>0</v>
      </c>
    </row>
    <row r="28" spans="1:5" x14ac:dyDescent="0.25">
      <c r="A28" s="83" t="s">
        <v>4</v>
      </c>
      <c r="B28" s="84"/>
      <c r="C28" s="84"/>
      <c r="D28" s="85"/>
      <c r="E28" s="36">
        <f>SUM(E26:E27)</f>
        <v>0</v>
      </c>
    </row>
    <row r="29" spans="1:5" x14ac:dyDescent="0.25">
      <c r="A29" s="86" t="s">
        <v>9</v>
      </c>
      <c r="B29" s="87"/>
      <c r="C29" s="87"/>
      <c r="D29" s="88"/>
      <c r="E29" s="15">
        <f>E28/100*21</f>
        <v>0</v>
      </c>
    </row>
    <row r="30" spans="1:5" ht="15.75" thickBot="1" x14ac:dyDescent="0.3">
      <c r="A30" s="89" t="s">
        <v>5</v>
      </c>
      <c r="B30" s="90"/>
      <c r="C30" s="90"/>
      <c r="D30" s="91"/>
      <c r="E30" s="16">
        <f>E28+E29</f>
        <v>0</v>
      </c>
    </row>
    <row r="33" spans="1:5" x14ac:dyDescent="0.25">
      <c r="A33" s="80"/>
      <c r="B33" s="80"/>
      <c r="C33" s="80"/>
      <c r="D33" s="80"/>
      <c r="E33" s="80"/>
    </row>
  </sheetData>
  <mergeCells count="13">
    <mergeCell ref="A33:E33"/>
    <mergeCell ref="A3:E3"/>
    <mergeCell ref="A5:E5"/>
    <mergeCell ref="A8:A10"/>
    <mergeCell ref="A11:C11"/>
    <mergeCell ref="A23:E23"/>
    <mergeCell ref="A28:D28"/>
    <mergeCell ref="E8:E10"/>
    <mergeCell ref="A17:A19"/>
    <mergeCell ref="E17:E19"/>
    <mergeCell ref="A20:C20"/>
    <mergeCell ref="A29:D29"/>
    <mergeCell ref="A30:D30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tabSelected="1" workbookViewId="0">
      <selection activeCell="D8" sqref="D8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82" t="s">
        <v>21</v>
      </c>
      <c r="B2" s="82"/>
      <c r="C2" s="82"/>
      <c r="D2" s="82"/>
    </row>
    <row r="3" spans="1:4" ht="15.75" thickBot="1" x14ac:dyDescent="0.3">
      <c r="A3" s="6"/>
    </row>
    <row r="4" spans="1:4" ht="30.75" thickBot="1" x14ac:dyDescent="0.3">
      <c r="A4" s="73" t="s">
        <v>0</v>
      </c>
      <c r="B4" s="70" t="s">
        <v>4</v>
      </c>
      <c r="C4" s="20" t="s">
        <v>18</v>
      </c>
      <c r="D4" s="21" t="s">
        <v>19</v>
      </c>
    </row>
    <row r="5" spans="1:4" x14ac:dyDescent="0.25">
      <c r="A5" s="74" t="s">
        <v>22</v>
      </c>
      <c r="B5" s="71">
        <f>Lesná!E17</f>
        <v>0</v>
      </c>
      <c r="C5" s="24">
        <f>B5/100*21</f>
        <v>0</v>
      </c>
      <c r="D5" s="25">
        <f>B5+C5</f>
        <v>0</v>
      </c>
    </row>
    <row r="6" spans="1:4" x14ac:dyDescent="0.25">
      <c r="A6" s="75" t="s">
        <v>45</v>
      </c>
      <c r="B6" s="72">
        <f>'Kr. Pole'!E52</f>
        <v>0</v>
      </c>
      <c r="C6" s="22">
        <f>B6/100*21</f>
        <v>0</v>
      </c>
      <c r="D6" s="26">
        <f>B6+C6</f>
        <v>0</v>
      </c>
    </row>
    <row r="7" spans="1:4" ht="15.75" thickBot="1" x14ac:dyDescent="0.3">
      <c r="A7" s="76" t="s">
        <v>46</v>
      </c>
      <c r="B7" s="72">
        <f>Sadová!E28</f>
        <v>0</v>
      </c>
      <c r="C7" s="22">
        <f t="shared" ref="C7" si="0">B7/100*21</f>
        <v>0</v>
      </c>
      <c r="D7" s="26">
        <f t="shared" ref="D7" si="1">B7+C7</f>
        <v>0</v>
      </c>
    </row>
    <row r="8" spans="1:4" x14ac:dyDescent="0.25">
      <c r="A8" s="106" t="s">
        <v>4</v>
      </c>
      <c r="B8" s="107"/>
      <c r="C8" s="108"/>
      <c r="D8" s="27">
        <f>SUM(D5:D7)</f>
        <v>0</v>
      </c>
    </row>
    <row r="9" spans="1:4" x14ac:dyDescent="0.25">
      <c r="A9" s="86" t="s">
        <v>20</v>
      </c>
      <c r="B9" s="87"/>
      <c r="C9" s="109"/>
      <c r="D9" s="26">
        <f>SUM(C5:C7)</f>
        <v>0</v>
      </c>
    </row>
    <row r="10" spans="1:4" ht="15.75" thickBot="1" x14ac:dyDescent="0.3">
      <c r="A10" s="89" t="s">
        <v>5</v>
      </c>
      <c r="B10" s="90"/>
      <c r="C10" s="110"/>
      <c r="D10" s="28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Lesná</vt:lpstr>
      <vt:lpstr>Kr. Pole</vt:lpstr>
      <vt:lpstr>Sadová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2021-12-28T07:12:59Z</cp:lastPrinted>
  <dcterms:created xsi:type="dcterms:W3CDTF">2021-01-25T06:42:47Z</dcterms:created>
  <dcterms:modified xsi:type="dcterms:W3CDTF">2022-01-24T08:13:01Z</dcterms:modified>
</cp:coreProperties>
</file>