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k.ú. S.Lískovec,Bohunice,Pisárky,Kohoutovice - H\ZD\"/>
    </mc:Choice>
  </mc:AlternateContent>
  <xr:revisionPtr revIDLastSave="0" documentId="13_ncr:1_{E6DDE476-C3CC-4DA3-8885-1E2D43F45FD1}" xr6:coauthVersionLast="41" xr6:coauthVersionMax="41" xr10:uidLastSave="{00000000-0000-0000-0000-000000000000}"/>
  <bookViews>
    <workbookView xWindow="-120" yWindow="-120" windowWidth="29040" windowHeight="15840" activeTab="4" xr2:uid="{74D28601-FA8E-44E6-8208-A001BAA3F63D}"/>
  </bookViews>
  <sheets>
    <sheet name="St.Lískovec" sheetId="1" r:id="rId1"/>
    <sheet name="Bohunice" sheetId="3" r:id="rId2"/>
    <sheet name="Pisárky" sheetId="4" r:id="rId3"/>
    <sheet name="Kohoutovice" sheetId="5" r:id="rId4"/>
    <sheet name="REKAPITULACE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5" l="1"/>
  <c r="D12" i="4"/>
  <c r="D24" i="3"/>
  <c r="D23" i="1"/>
  <c r="B26" i="5" l="1"/>
  <c r="D26" i="5" s="1"/>
  <c r="E26" i="5" l="1"/>
  <c r="E27" i="5" s="1"/>
  <c r="B20" i="4"/>
  <c r="D20" i="4" s="1"/>
  <c r="E20" i="4" l="1"/>
  <c r="E21" i="4" s="1"/>
  <c r="B8" i="6"/>
  <c r="C8" i="6" s="1"/>
  <c r="D8" i="6" s="1"/>
  <c r="E28" i="5"/>
  <c r="E29" i="5" s="1"/>
  <c r="B32" i="3"/>
  <c r="B7" i="6" l="1"/>
  <c r="C7" i="6" s="1"/>
  <c r="D7" i="6" s="1"/>
  <c r="E22" i="4"/>
  <c r="E23" i="4" s="1"/>
  <c r="D10" i="3"/>
  <c r="B33" i="1"/>
  <c r="D33" i="1" s="1"/>
  <c r="E33" i="1" l="1"/>
  <c r="E34" i="1" s="1"/>
  <c r="D32" i="3"/>
  <c r="E32" i="3" s="1"/>
  <c r="B31" i="3"/>
  <c r="D31" i="3" s="1"/>
  <c r="E31" i="3" s="1"/>
  <c r="E35" i="1" l="1"/>
  <c r="E36" i="1" s="1"/>
  <c r="B5" i="6"/>
  <c r="C5" i="6" s="1"/>
  <c r="D5" i="6" s="1"/>
  <c r="E33" i="3"/>
  <c r="B6" i="6" s="1"/>
  <c r="D9" i="6" l="1"/>
  <c r="E34" i="3"/>
  <c r="E35" i="3" s="1"/>
  <c r="C6" i="6"/>
  <c r="D6" i="6" s="1"/>
  <c r="D11" i="6" s="1"/>
  <c r="D10" i="6" l="1"/>
</calcChain>
</file>

<file path=xl/sharedStrings.xml><?xml version="1.0" encoding="utf-8"?>
<sst xmlns="http://schemas.openxmlformats.org/spreadsheetml/2006/main" count="172" uniqueCount="82">
  <si>
    <t>Katastr</t>
  </si>
  <si>
    <t>Pozemky p.č.</t>
  </si>
  <si>
    <t>Celková výměra pozemku</t>
  </si>
  <si>
    <t>STARÝ LÍSKOVEC</t>
  </si>
  <si>
    <t>902/3</t>
  </si>
  <si>
    <t>977/3</t>
  </si>
  <si>
    <t>1664/1</t>
  </si>
  <si>
    <t>1664/62</t>
  </si>
  <si>
    <t>1671/11</t>
  </si>
  <si>
    <t>1671/14</t>
  </si>
  <si>
    <t>1671/16</t>
  </si>
  <si>
    <t>1671/18</t>
  </si>
  <si>
    <t>1671/20</t>
  </si>
  <si>
    <t>1671/22</t>
  </si>
  <si>
    <t>1684/118</t>
  </si>
  <si>
    <t>1684/190</t>
  </si>
  <si>
    <t>1684/192</t>
  </si>
  <si>
    <t>1745/8</t>
  </si>
  <si>
    <t>1762/7</t>
  </si>
  <si>
    <t>BOHUNICE</t>
  </si>
  <si>
    <t>1187/1</t>
  </si>
  <si>
    <t>1187/4</t>
  </si>
  <si>
    <t>1187/6</t>
  </si>
  <si>
    <t>1187/8</t>
  </si>
  <si>
    <t>1190/3</t>
  </si>
  <si>
    <t>1192/1</t>
  </si>
  <si>
    <t>1197/60</t>
  </si>
  <si>
    <t>1260/12</t>
  </si>
  <si>
    <t>pokos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</si>
  <si>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</si>
  <si>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</si>
  <si>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</si>
  <si>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</si>
  <si>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</si>
  <si>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</si>
  <si>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</si>
  <si>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</si>
  <si>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</si>
  <si>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SOUPIS POZEMKŮ - k.ú. STARÝ LÍSKOVEC - REKAPITULACE CENY</t>
  </si>
  <si>
    <t>REKAPITULACE CENY</t>
  </si>
  <si>
    <t xml:space="preserve">MJ/M2 </t>
  </si>
  <si>
    <t>CENA CELKEM           1 PLNĚNÍ</t>
  </si>
  <si>
    <t>CENA CELKEM ZA CELÉ PLNĚNÍ</t>
  </si>
  <si>
    <t xml:space="preserve">CENA/MJ </t>
  </si>
  <si>
    <t>SOUPIS POZEMKŮ - k.ú. BOHUNICE - REKAPITULACE CENY</t>
  </si>
  <si>
    <t xml:space="preserve">Poznámka </t>
  </si>
  <si>
    <t>pokos,nálety,sběr odpadu</t>
  </si>
  <si>
    <t>pokos,nálety</t>
  </si>
  <si>
    <t>B</t>
  </si>
  <si>
    <t>pokos,probírka, sběr odpadu</t>
  </si>
  <si>
    <t>probírka, sběr odpadu</t>
  </si>
  <si>
    <t>SOUPIS POZEMKŮ - k.ú. PISÁRKY - REKAPITULACE CENY</t>
  </si>
  <si>
    <t>PISÁRKY</t>
  </si>
  <si>
    <t>pokos, probírka</t>
  </si>
  <si>
    <t>1360/1</t>
  </si>
  <si>
    <t>1418/1</t>
  </si>
  <si>
    <t>SOUPIS POZEMKŮ - k.ú. KOHOUTOVICE - REKAPITULACE CENY</t>
  </si>
  <si>
    <t>KOHOUTOVICE</t>
  </si>
  <si>
    <t>855/20</t>
  </si>
  <si>
    <t>855/21</t>
  </si>
  <si>
    <t>883/1</t>
  </si>
  <si>
    <t>884/1</t>
  </si>
  <si>
    <t>1229/1</t>
  </si>
  <si>
    <t>1236/2</t>
  </si>
  <si>
    <t>1239/1</t>
  </si>
  <si>
    <t>1239/2</t>
  </si>
  <si>
    <t>pokos, nálety</t>
  </si>
  <si>
    <t>pokos,probírka</t>
  </si>
  <si>
    <t>B.) 2 x pokos, probírka dřevin,  ekologická likvidace veškerého odpadu</t>
  </si>
  <si>
    <t>pokos, probírka dřevin</t>
  </si>
  <si>
    <t>REKAPITULACE CELKOVÉ CENY ZAKÁZKY</t>
  </si>
  <si>
    <t>DPH 21%</t>
  </si>
  <si>
    <t>CENA CELKEM VČETNĚ DPH</t>
  </si>
  <si>
    <t>CELKEM DPH 21 %</t>
  </si>
  <si>
    <t>Starý Lískovec</t>
  </si>
  <si>
    <t>Bohunice</t>
  </si>
  <si>
    <t>Pisárky</t>
  </si>
  <si>
    <t>Kohoutovice</t>
  </si>
  <si>
    <t>A.) 4 x pokos, probírka dřevin, odstranění náletových dřevin, sběr odpadu, odvoz a ekologická likvidace veškerého odpadu</t>
  </si>
  <si>
    <t>A.) 4 x pokos, jednorázová probírka dřevin a odstranění náletových dřevin, sběr odpadu, odvoz a ekologická likvidace veškerého odpadu</t>
  </si>
  <si>
    <t>A.) 4 x pokos, jednorázová probírka dřevin, sběr odpadu, odvoz a ekologická likvidace odpadu</t>
  </si>
  <si>
    <t>pokos, probírka,sběr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</si>
</sst>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3" fontId="3" fillId="2" borderId="26" xfId="0" applyNumberFormat="1" applyFont="1" applyFill="1" applyBorder="1" applyAlignment="1">
      <alignment horizontal="center" vertical="center"/>
    </xf>
    <xf numFmtId="3" fontId="3" fillId="2" borderId="27" xfId="0" applyNumberFormat="1" applyFont="1" applyFill="1" applyBorder="1" applyAlignment="1">
      <alignment horizontal="center" vertical="center"/>
    </xf>
    <xf numFmtId="3" fontId="5" fillId="2" borderId="2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3" fontId="3" fillId="2" borderId="18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3" fontId="5" fillId="0" borderId="0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32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3" borderId="7" xfId="0" applyNumberFormat="1" applyFill="1" applyBorder="1"/>
    <xf numFmtId="4" fontId="0" fillId="0" borderId="28" xfId="0" applyNumberFormat="1" applyBorder="1"/>
    <xf numFmtId="4" fontId="0" fillId="0" borderId="7" xfId="0" applyNumberFormat="1" applyBorder="1"/>
    <xf numFmtId="4" fontId="1" fillId="0" borderId="6" xfId="0" applyNumberFormat="1" applyFont="1" applyBorder="1"/>
    <xf numFmtId="4" fontId="1" fillId="0" borderId="7" xfId="0" applyNumberFormat="1" applyFont="1" applyBorder="1"/>
    <xf numFmtId="4" fontId="1" fillId="0" borderId="9" xfId="0" applyNumberFormat="1" applyFont="1" applyBorder="1"/>
    <xf numFmtId="0" fontId="3" fillId="0" borderId="26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/>
    <xf numFmtId="3" fontId="1" fillId="0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1" xfId="0" applyBorder="1"/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 vertical="center"/>
    </xf>
    <xf numFmtId="4" fontId="1" fillId="0" borderId="34" xfId="0" applyNumberFormat="1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/>
    </xf>
    <xf numFmtId="4" fontId="0" fillId="0" borderId="5" xfId="0" applyNumberFormat="1" applyBorder="1" applyAlignment="1">
      <alignment horizontal="right"/>
    </xf>
    <xf numFmtId="4" fontId="0" fillId="0" borderId="5" xfId="0" applyNumberFormat="1" applyBorder="1"/>
    <xf numFmtId="4" fontId="0" fillId="0" borderId="6" xfId="0" applyNumberFormat="1" applyBorder="1"/>
    <xf numFmtId="4" fontId="0" fillId="0" borderId="1" xfId="0" applyNumberFormat="1" applyBorder="1" applyAlignment="1">
      <alignment horizontal="right"/>
    </xf>
    <xf numFmtId="4" fontId="0" fillId="0" borderId="1" xfId="0" applyNumberFormat="1" applyBorder="1"/>
    <xf numFmtId="0" fontId="2" fillId="0" borderId="24" xfId="0" applyFont="1" applyBorder="1" applyAlignment="1">
      <alignment horizontal="center" vertical="center" wrapText="1"/>
    </xf>
    <xf numFmtId="3" fontId="1" fillId="0" borderId="37" xfId="0" applyNumberFormat="1" applyFont="1" applyBorder="1" applyAlignment="1">
      <alignment horizontal="center"/>
    </xf>
    <xf numFmtId="0" fontId="0" fillId="0" borderId="39" xfId="0" applyBorder="1"/>
    <xf numFmtId="0" fontId="3" fillId="0" borderId="17" xfId="0" applyFont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43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42" xfId="0" applyFont="1" applyFill="1" applyBorder="1" applyAlignment="1">
      <alignment horizontal="center"/>
    </xf>
    <xf numFmtId="3" fontId="3" fillId="0" borderId="46" xfId="0" applyNumberFormat="1" applyFont="1" applyBorder="1" applyAlignment="1">
      <alignment horizontal="center" vertical="center"/>
    </xf>
    <xf numFmtId="3" fontId="3" fillId="0" borderId="44" xfId="0" applyNumberFormat="1" applyFont="1" applyBorder="1" applyAlignment="1">
      <alignment horizontal="center" vertical="center"/>
    </xf>
    <xf numFmtId="3" fontId="3" fillId="0" borderId="45" xfId="0" applyNumberFormat="1" applyFont="1" applyBorder="1" applyAlignment="1">
      <alignment horizontal="center" vertical="center"/>
    </xf>
    <xf numFmtId="3" fontId="3" fillId="2" borderId="2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9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31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22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5" fillId="0" borderId="37" xfId="0" applyFont="1" applyBorder="1" applyAlignment="1">
      <alignment horizontal="left"/>
    </xf>
    <xf numFmtId="0" fontId="5" fillId="0" borderId="38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964E-6DCA-417B-81CD-E50CEEC7D7D7}">
  <sheetPr>
    <pageSetUpPr fitToPage="1"/>
  </sheetPr>
  <dimension ref="A1:E36"/>
  <sheetViews>
    <sheetView topLeftCell="A10" workbookViewId="0">
      <selection activeCell="E34" sqref="E34"/>
    </sheetView>
  </sheetViews>
  <sheetFormatPr defaultRowHeight="15" x14ac:dyDescent="0.25"/>
  <cols>
    <col min="1" max="1" width="15.7109375" customWidth="1"/>
    <col min="2" max="2" width="12.28515625" customWidth="1"/>
    <col min="3" max="3" width="13.7109375" customWidth="1"/>
    <col min="4" max="4" width="13.85546875" customWidth="1"/>
    <col min="5" max="5" width="25" customWidth="1"/>
  </cols>
  <sheetData>
    <row r="1" spans="1:5" x14ac:dyDescent="0.25">
      <c r="D1" s="26"/>
      <c r="E1" s="26" t="s">
        <v>37</v>
      </c>
    </row>
    <row r="3" spans="1:5" x14ac:dyDescent="0.25">
      <c r="A3" s="78" t="s">
        <v>38</v>
      </c>
      <c r="B3" s="78"/>
      <c r="C3" s="78"/>
      <c r="D3" s="78"/>
      <c r="E3" s="78"/>
    </row>
    <row r="4" spans="1:5" x14ac:dyDescent="0.25">
      <c r="A4" s="24"/>
      <c r="B4" s="24"/>
      <c r="C4" s="24"/>
      <c r="D4" s="24"/>
    </row>
    <row r="5" spans="1:5" ht="29.25" customHeight="1" x14ac:dyDescent="0.25">
      <c r="A5" s="82" t="s">
        <v>79</v>
      </c>
      <c r="B5" s="82"/>
      <c r="C5" s="82"/>
      <c r="D5" s="82"/>
      <c r="E5" s="82"/>
    </row>
    <row r="6" spans="1:5" ht="15.75" thickBot="1" x14ac:dyDescent="0.3"/>
    <row r="7" spans="1:5" ht="26.25" thickBot="1" x14ac:dyDescent="0.3">
      <c r="A7" s="8" t="s">
        <v>0</v>
      </c>
      <c r="B7" s="1" t="s">
        <v>1</v>
      </c>
      <c r="C7" s="4" t="s">
        <v>2</v>
      </c>
      <c r="D7" s="12" t="s">
        <v>29</v>
      </c>
      <c r="E7" s="60" t="s">
        <v>36</v>
      </c>
    </row>
    <row r="8" spans="1:5" x14ac:dyDescent="0.25">
      <c r="A8" s="86" t="s">
        <v>3</v>
      </c>
      <c r="B8" s="2" t="s">
        <v>4</v>
      </c>
      <c r="C8" s="5">
        <v>1429</v>
      </c>
      <c r="D8" s="13">
        <v>715</v>
      </c>
      <c r="E8" s="46" t="s">
        <v>50</v>
      </c>
    </row>
    <row r="9" spans="1:5" x14ac:dyDescent="0.25">
      <c r="A9" s="87"/>
      <c r="B9" s="3" t="s">
        <v>5</v>
      </c>
      <c r="C9" s="6">
        <v>961</v>
      </c>
      <c r="D9" s="14">
        <v>961</v>
      </c>
      <c r="E9" s="47" t="s">
        <v>50</v>
      </c>
    </row>
    <row r="10" spans="1:5" x14ac:dyDescent="0.25">
      <c r="A10" s="87"/>
      <c r="B10" s="3" t="s">
        <v>6</v>
      </c>
      <c r="C10" s="6">
        <v>1474</v>
      </c>
      <c r="D10" s="14">
        <v>1474</v>
      </c>
      <c r="E10" s="38" t="s">
        <v>49</v>
      </c>
    </row>
    <row r="11" spans="1:5" x14ac:dyDescent="0.25">
      <c r="A11" s="87"/>
      <c r="B11" s="3" t="s">
        <v>7</v>
      </c>
      <c r="C11" s="6">
        <v>694</v>
      </c>
      <c r="D11" s="14">
        <v>694</v>
      </c>
      <c r="E11" s="38" t="s">
        <v>49</v>
      </c>
    </row>
    <row r="12" spans="1:5" x14ac:dyDescent="0.25">
      <c r="A12" s="87"/>
      <c r="B12" s="9" t="s">
        <v>8</v>
      </c>
      <c r="C12" s="6">
        <v>215</v>
      </c>
      <c r="D12" s="14">
        <v>215</v>
      </c>
      <c r="E12" s="38" t="s">
        <v>28</v>
      </c>
    </row>
    <row r="13" spans="1:5" x14ac:dyDescent="0.25">
      <c r="A13" s="87"/>
      <c r="B13" s="9" t="s">
        <v>9</v>
      </c>
      <c r="C13" s="6">
        <v>90</v>
      </c>
      <c r="D13" s="14">
        <v>90</v>
      </c>
      <c r="E13" s="38" t="s">
        <v>28</v>
      </c>
    </row>
    <row r="14" spans="1:5" x14ac:dyDescent="0.25">
      <c r="A14" s="87"/>
      <c r="B14" s="9" t="s">
        <v>10</v>
      </c>
      <c r="C14" s="6">
        <v>129</v>
      </c>
      <c r="D14" s="14">
        <v>129</v>
      </c>
      <c r="E14" s="38" t="s">
        <v>28</v>
      </c>
    </row>
    <row r="15" spans="1:5" x14ac:dyDescent="0.25">
      <c r="A15" s="87"/>
      <c r="B15" s="9" t="s">
        <v>11</v>
      </c>
      <c r="C15" s="6">
        <v>359</v>
      </c>
      <c r="D15" s="14">
        <v>359</v>
      </c>
      <c r="E15" s="38" t="s">
        <v>28</v>
      </c>
    </row>
    <row r="16" spans="1:5" x14ac:dyDescent="0.25">
      <c r="A16" s="87"/>
      <c r="B16" s="9" t="s">
        <v>12</v>
      </c>
      <c r="C16" s="6">
        <v>71</v>
      </c>
      <c r="D16" s="14">
        <v>71</v>
      </c>
      <c r="E16" s="38" t="s">
        <v>28</v>
      </c>
    </row>
    <row r="17" spans="1:5" x14ac:dyDescent="0.25">
      <c r="A17" s="87"/>
      <c r="B17" s="9" t="s">
        <v>13</v>
      </c>
      <c r="C17" s="6">
        <v>64</v>
      </c>
      <c r="D17" s="14">
        <v>64</v>
      </c>
      <c r="E17" s="38" t="s">
        <v>28</v>
      </c>
    </row>
    <row r="18" spans="1:5" x14ac:dyDescent="0.25">
      <c r="A18" s="87"/>
      <c r="B18" s="3" t="s">
        <v>14</v>
      </c>
      <c r="C18" s="6">
        <v>551</v>
      </c>
      <c r="D18" s="14">
        <v>551</v>
      </c>
      <c r="E18" s="38" t="s">
        <v>49</v>
      </c>
    </row>
    <row r="19" spans="1:5" x14ac:dyDescent="0.25">
      <c r="A19" s="87"/>
      <c r="B19" s="3" t="s">
        <v>15</v>
      </c>
      <c r="C19" s="6">
        <v>620</v>
      </c>
      <c r="D19" s="14">
        <v>620</v>
      </c>
      <c r="E19" s="38" t="s">
        <v>49</v>
      </c>
    </row>
    <row r="20" spans="1:5" x14ac:dyDescent="0.25">
      <c r="A20" s="87"/>
      <c r="B20" s="3" t="s">
        <v>16</v>
      </c>
      <c r="C20" s="6">
        <v>5</v>
      </c>
      <c r="D20" s="14">
        <v>5</v>
      </c>
      <c r="E20" s="38" t="s">
        <v>49</v>
      </c>
    </row>
    <row r="21" spans="1:5" x14ac:dyDescent="0.25">
      <c r="A21" s="87"/>
      <c r="B21" s="3" t="s">
        <v>17</v>
      </c>
      <c r="C21" s="6">
        <v>380</v>
      </c>
      <c r="D21" s="14">
        <v>380</v>
      </c>
      <c r="E21" s="38" t="s">
        <v>47</v>
      </c>
    </row>
    <row r="22" spans="1:5" ht="15.75" thickBot="1" x14ac:dyDescent="0.3">
      <c r="A22" s="88"/>
      <c r="B22" s="10" t="s">
        <v>18</v>
      </c>
      <c r="C22" s="11">
        <v>1750</v>
      </c>
      <c r="D22" s="15">
        <v>1750</v>
      </c>
      <c r="E22" s="48" t="s">
        <v>49</v>
      </c>
    </row>
    <row r="23" spans="1:5" ht="15" customHeight="1" thickBot="1" x14ac:dyDescent="0.3">
      <c r="A23" s="89" t="s">
        <v>32</v>
      </c>
      <c r="B23" s="90"/>
      <c r="C23" s="91"/>
      <c r="D23" s="16">
        <f>SUM(D8:D22)</f>
        <v>8078</v>
      </c>
      <c r="E23" s="45"/>
    </row>
    <row r="24" spans="1:5" ht="15" customHeight="1" x14ac:dyDescent="0.25">
      <c r="A24" s="19"/>
      <c r="B24" s="19"/>
      <c r="C24" s="19"/>
      <c r="D24" s="20"/>
    </row>
    <row r="25" spans="1:5" ht="15" customHeight="1" x14ac:dyDescent="0.25">
      <c r="A25" s="19"/>
      <c r="B25" s="19"/>
      <c r="C25" s="19"/>
      <c r="D25" s="20"/>
    </row>
    <row r="26" spans="1:5" ht="15" customHeight="1" x14ac:dyDescent="0.25">
      <c r="A26" s="19"/>
      <c r="B26" s="19"/>
      <c r="C26" s="19"/>
      <c r="D26" s="20"/>
    </row>
    <row r="27" spans="1:5" ht="15" customHeight="1" x14ac:dyDescent="0.25">
      <c r="A27" s="19"/>
      <c r="B27" s="19"/>
      <c r="C27" s="19"/>
      <c r="D27" s="20"/>
    </row>
    <row r="28" spans="1:5" ht="15" customHeight="1" x14ac:dyDescent="0.25">
      <c r="A28" s="19"/>
      <c r="B28" s="19"/>
      <c r="C28" s="19"/>
      <c r="D28" s="20"/>
    </row>
    <row r="30" spans="1:5" x14ac:dyDescent="0.25">
      <c r="A30" s="78" t="s">
        <v>39</v>
      </c>
      <c r="B30" s="78"/>
      <c r="C30" s="78"/>
      <c r="D30" s="78"/>
      <c r="E30" s="78"/>
    </row>
    <row r="31" spans="1:5" ht="15.75" thickBot="1" x14ac:dyDescent="0.3">
      <c r="A31" s="23"/>
    </row>
    <row r="32" spans="1:5" ht="30.75" thickBot="1" x14ac:dyDescent="0.3">
      <c r="A32" s="21" t="s">
        <v>33</v>
      </c>
      <c r="B32" s="22" t="s">
        <v>40</v>
      </c>
      <c r="C32" s="22" t="s">
        <v>43</v>
      </c>
      <c r="D32" s="28" t="s">
        <v>41</v>
      </c>
      <c r="E32" s="29" t="s">
        <v>42</v>
      </c>
    </row>
    <row r="33" spans="1:5" ht="15.75" thickBot="1" x14ac:dyDescent="0.3">
      <c r="A33" s="30" t="s">
        <v>34</v>
      </c>
      <c r="B33" s="31">
        <f>D23</f>
        <v>8078</v>
      </c>
      <c r="C33" s="32"/>
      <c r="D33" s="33">
        <f>B33*C33</f>
        <v>0</v>
      </c>
      <c r="E33" s="34">
        <f>D33*4</f>
        <v>0</v>
      </c>
    </row>
    <row r="34" spans="1:5" x14ac:dyDescent="0.25">
      <c r="A34" s="83" t="s">
        <v>30</v>
      </c>
      <c r="B34" s="84"/>
      <c r="C34" s="84"/>
      <c r="D34" s="85"/>
      <c r="E34" s="35">
        <f>SUM(E33:E33)</f>
        <v>0</v>
      </c>
    </row>
    <row r="35" spans="1:5" x14ac:dyDescent="0.25">
      <c r="A35" s="79" t="s">
        <v>35</v>
      </c>
      <c r="B35" s="80"/>
      <c r="C35" s="80"/>
      <c r="D35" s="81"/>
      <c r="E35" s="36">
        <f>E34/100*21</f>
        <v>0</v>
      </c>
    </row>
    <row r="36" spans="1:5" ht="15.75" thickBot="1" x14ac:dyDescent="0.3">
      <c r="A36" s="75" t="s">
        <v>31</v>
      </c>
      <c r="B36" s="76"/>
      <c r="C36" s="76"/>
      <c r="D36" s="77"/>
      <c r="E36" s="37">
        <f>E34+E35</f>
        <v>0</v>
      </c>
    </row>
  </sheetData>
  <mergeCells count="8">
    <mergeCell ref="A36:D36"/>
    <mergeCell ref="A30:E30"/>
    <mergeCell ref="A35:D35"/>
    <mergeCell ref="A3:E3"/>
    <mergeCell ref="A5:E5"/>
    <mergeCell ref="A34:D34"/>
    <mergeCell ref="A8:A22"/>
    <mergeCell ref="A23:C23"/>
  </mergeCells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A07A-B9F0-4B48-BA36-ED7AF325B52D}">
  <sheetPr>
    <pageSetUpPr fitToPage="1"/>
  </sheetPr>
  <dimension ref="A1:E35"/>
  <sheetViews>
    <sheetView topLeftCell="A4" workbookViewId="0">
      <selection activeCell="E33" sqref="E33"/>
    </sheetView>
  </sheetViews>
  <sheetFormatPr defaultRowHeight="15" x14ac:dyDescent="0.25"/>
  <cols>
    <col min="1" max="1" width="13.42578125" customWidth="1"/>
    <col min="2" max="2" width="12.140625" customWidth="1"/>
    <col min="3" max="4" width="13.7109375" customWidth="1"/>
    <col min="5" max="5" width="21.42578125" customWidth="1"/>
  </cols>
  <sheetData>
    <row r="1" spans="1:5" x14ac:dyDescent="0.25">
      <c r="D1" s="26"/>
      <c r="E1" s="26" t="s">
        <v>37</v>
      </c>
    </row>
    <row r="3" spans="1:5" x14ac:dyDescent="0.25">
      <c r="A3" s="78" t="s">
        <v>44</v>
      </c>
      <c r="B3" s="78"/>
      <c r="C3" s="78"/>
      <c r="D3" s="78"/>
      <c r="E3" s="78"/>
    </row>
    <row r="4" spans="1:5" x14ac:dyDescent="0.25">
      <c r="A4" s="25"/>
      <c r="B4" s="25"/>
      <c r="C4" s="25"/>
      <c r="D4" s="25"/>
    </row>
    <row r="5" spans="1:5" ht="31.5" customHeight="1" x14ac:dyDescent="0.25">
      <c r="A5" s="96" t="s">
        <v>79</v>
      </c>
      <c r="B5" s="96"/>
      <c r="C5" s="96"/>
      <c r="D5" s="96"/>
      <c r="E5" s="96"/>
    </row>
    <row r="6" spans="1:5" ht="14.25" customHeight="1" thickBot="1" x14ac:dyDescent="0.3">
      <c r="A6" s="27"/>
      <c r="B6" s="27"/>
      <c r="C6" s="27"/>
      <c r="D6" s="27"/>
      <c r="E6" s="27"/>
    </row>
    <row r="7" spans="1:5" ht="26.25" thickBot="1" x14ac:dyDescent="0.3">
      <c r="A7" s="8" t="s">
        <v>0</v>
      </c>
      <c r="B7" s="1" t="s">
        <v>1</v>
      </c>
      <c r="C7" s="4" t="s">
        <v>2</v>
      </c>
      <c r="D7" s="17" t="s">
        <v>29</v>
      </c>
      <c r="E7" s="41" t="s">
        <v>45</v>
      </c>
    </row>
    <row r="8" spans="1:5" x14ac:dyDescent="0.25">
      <c r="A8" s="87" t="s">
        <v>19</v>
      </c>
      <c r="B8" s="3" t="s">
        <v>26</v>
      </c>
      <c r="C8" s="6">
        <v>2161</v>
      </c>
      <c r="D8" s="18">
        <v>2161</v>
      </c>
      <c r="E8" s="38" t="s">
        <v>66</v>
      </c>
    </row>
    <row r="9" spans="1:5" ht="15.75" thickBot="1" x14ac:dyDescent="0.3">
      <c r="A9" s="87"/>
      <c r="B9" s="3" t="s">
        <v>27</v>
      </c>
      <c r="C9" s="6">
        <v>682</v>
      </c>
      <c r="D9" s="18">
        <v>421</v>
      </c>
      <c r="E9" s="38" t="s">
        <v>46</v>
      </c>
    </row>
    <row r="10" spans="1:5" ht="16.5" thickBot="1" x14ac:dyDescent="0.3">
      <c r="A10" s="89" t="s">
        <v>32</v>
      </c>
      <c r="B10" s="90"/>
      <c r="C10" s="95"/>
      <c r="D10" s="43">
        <f>SUM(D8:D9)</f>
        <v>2582</v>
      </c>
      <c r="E10" s="42"/>
    </row>
    <row r="15" spans="1:5" x14ac:dyDescent="0.25">
      <c r="A15" s="82" t="s">
        <v>68</v>
      </c>
      <c r="B15" s="82"/>
      <c r="C15" s="82"/>
      <c r="D15" s="82"/>
      <c r="E15" s="82"/>
    </row>
    <row r="16" spans="1:5" ht="15.75" thickBot="1" x14ac:dyDescent="0.3"/>
    <row r="17" spans="1:5" ht="26.25" thickBot="1" x14ac:dyDescent="0.3">
      <c r="A17" s="8" t="s">
        <v>0</v>
      </c>
      <c r="B17" s="1" t="s">
        <v>1</v>
      </c>
      <c r="C17" s="39" t="s">
        <v>2</v>
      </c>
      <c r="D17" s="40" t="s">
        <v>29</v>
      </c>
      <c r="E17" s="41" t="s">
        <v>45</v>
      </c>
    </row>
    <row r="18" spans="1:5" x14ac:dyDescent="0.25">
      <c r="A18" s="97" t="s">
        <v>19</v>
      </c>
      <c r="B18" s="63" t="s">
        <v>20</v>
      </c>
      <c r="C18" s="69">
        <v>12</v>
      </c>
      <c r="D18" s="72">
        <v>12</v>
      </c>
      <c r="E18" s="66" t="s">
        <v>67</v>
      </c>
    </row>
    <row r="19" spans="1:5" x14ac:dyDescent="0.25">
      <c r="A19" s="98"/>
      <c r="B19" s="64" t="s">
        <v>21</v>
      </c>
      <c r="C19" s="70">
        <v>4042</v>
      </c>
      <c r="D19" s="14">
        <v>4042</v>
      </c>
      <c r="E19" s="67" t="s">
        <v>67</v>
      </c>
    </row>
    <row r="20" spans="1:5" x14ac:dyDescent="0.25">
      <c r="A20" s="98"/>
      <c r="B20" s="64" t="s">
        <v>22</v>
      </c>
      <c r="C20" s="70">
        <v>6463</v>
      </c>
      <c r="D20" s="14">
        <v>6463</v>
      </c>
      <c r="E20" s="67" t="s">
        <v>67</v>
      </c>
    </row>
    <row r="21" spans="1:5" x14ac:dyDescent="0.25">
      <c r="A21" s="98"/>
      <c r="B21" s="64" t="s">
        <v>23</v>
      </c>
      <c r="C21" s="70">
        <v>12883</v>
      </c>
      <c r="D21" s="14">
        <v>12883</v>
      </c>
      <c r="E21" s="67" t="s">
        <v>67</v>
      </c>
    </row>
    <row r="22" spans="1:5" x14ac:dyDescent="0.25">
      <c r="A22" s="98"/>
      <c r="B22" s="64" t="s">
        <v>24</v>
      </c>
      <c r="C22" s="70">
        <v>46</v>
      </c>
      <c r="D22" s="14">
        <v>46</v>
      </c>
      <c r="E22" s="67" t="s">
        <v>67</v>
      </c>
    </row>
    <row r="23" spans="1:5" ht="15.75" thickBot="1" x14ac:dyDescent="0.3">
      <c r="A23" s="99"/>
      <c r="B23" s="65" t="s">
        <v>25</v>
      </c>
      <c r="C23" s="71">
        <v>1021</v>
      </c>
      <c r="D23" s="15">
        <v>1021</v>
      </c>
      <c r="E23" s="68" t="s">
        <v>67</v>
      </c>
    </row>
    <row r="24" spans="1:5" ht="16.5" thickBot="1" x14ac:dyDescent="0.3">
      <c r="A24" s="92" t="s">
        <v>32</v>
      </c>
      <c r="B24" s="93"/>
      <c r="C24" s="94"/>
      <c r="D24" s="61">
        <f>SUM(D18:D23)</f>
        <v>24467</v>
      </c>
      <c r="E24" s="62"/>
    </row>
    <row r="28" spans="1:5" x14ac:dyDescent="0.25">
      <c r="A28" s="78" t="s">
        <v>39</v>
      </c>
      <c r="B28" s="78"/>
      <c r="C28" s="78"/>
      <c r="D28" s="78"/>
      <c r="E28" s="78"/>
    </row>
    <row r="29" spans="1:5" ht="15.75" thickBot="1" x14ac:dyDescent="0.3">
      <c r="A29" s="23"/>
    </row>
    <row r="30" spans="1:5" ht="30.75" thickBot="1" x14ac:dyDescent="0.3">
      <c r="A30" s="21" t="s">
        <v>33</v>
      </c>
      <c r="B30" s="22" t="s">
        <v>40</v>
      </c>
      <c r="C30" s="22" t="s">
        <v>43</v>
      </c>
      <c r="D30" s="28" t="s">
        <v>41</v>
      </c>
      <c r="E30" s="29" t="s">
        <v>42</v>
      </c>
    </row>
    <row r="31" spans="1:5" x14ac:dyDescent="0.25">
      <c r="A31" s="30" t="s">
        <v>34</v>
      </c>
      <c r="B31" s="31">
        <f>D10</f>
        <v>2582</v>
      </c>
      <c r="C31" s="32"/>
      <c r="D31" s="33">
        <f>B31*C31</f>
        <v>0</v>
      </c>
      <c r="E31" s="34">
        <f>D31*4</f>
        <v>0</v>
      </c>
    </row>
    <row r="32" spans="1:5" ht="15.75" thickBot="1" x14ac:dyDescent="0.3">
      <c r="A32" s="30" t="s">
        <v>48</v>
      </c>
      <c r="B32" s="31">
        <f>D24</f>
        <v>24467</v>
      </c>
      <c r="C32" s="32"/>
      <c r="D32" s="33">
        <f>B32*C32</f>
        <v>0</v>
      </c>
      <c r="E32" s="34">
        <f>D32*2</f>
        <v>0</v>
      </c>
    </row>
    <row r="33" spans="1:5" x14ac:dyDescent="0.25">
      <c r="A33" s="83" t="s">
        <v>30</v>
      </c>
      <c r="B33" s="84"/>
      <c r="C33" s="84"/>
      <c r="D33" s="85"/>
      <c r="E33" s="35">
        <f>SUM(E31:E32)</f>
        <v>0</v>
      </c>
    </row>
    <row r="34" spans="1:5" x14ac:dyDescent="0.25">
      <c r="A34" s="79" t="s">
        <v>35</v>
      </c>
      <c r="B34" s="80"/>
      <c r="C34" s="80"/>
      <c r="D34" s="81"/>
      <c r="E34" s="36">
        <f>E33/100*21</f>
        <v>0</v>
      </c>
    </row>
    <row r="35" spans="1:5" ht="15.75" thickBot="1" x14ac:dyDescent="0.3">
      <c r="A35" s="75" t="s">
        <v>31</v>
      </c>
      <c r="B35" s="76"/>
      <c r="C35" s="76"/>
      <c r="D35" s="77"/>
      <c r="E35" s="37">
        <f>E33+E34</f>
        <v>0</v>
      </c>
    </row>
  </sheetData>
  <mergeCells count="11">
    <mergeCell ref="A8:A9"/>
    <mergeCell ref="A10:C10"/>
    <mergeCell ref="A3:E3"/>
    <mergeCell ref="A5:E5"/>
    <mergeCell ref="A28:E28"/>
    <mergeCell ref="A18:A23"/>
    <mergeCell ref="A33:D33"/>
    <mergeCell ref="A34:D34"/>
    <mergeCell ref="A35:D35"/>
    <mergeCell ref="A15:E15"/>
    <mergeCell ref="A24:C24"/>
  </mergeCells>
  <pageMargins left="0.25" right="0.25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7D81C-38F0-4F2B-A69E-1BCBD60913FD}">
  <dimension ref="A1:E23"/>
  <sheetViews>
    <sheetView workbookViewId="0">
      <selection activeCell="E21" sqref="E21"/>
    </sheetView>
  </sheetViews>
  <sheetFormatPr defaultRowHeight="15" x14ac:dyDescent="0.25"/>
  <cols>
    <col min="1" max="1" width="15.140625" customWidth="1"/>
    <col min="2" max="2" width="12.5703125" customWidth="1"/>
    <col min="3" max="3" width="13.7109375" customWidth="1"/>
    <col min="4" max="4" width="13.85546875" customWidth="1"/>
    <col min="5" max="5" width="18.85546875" customWidth="1"/>
  </cols>
  <sheetData>
    <row r="1" spans="1:5" x14ac:dyDescent="0.25">
      <c r="D1" s="26"/>
      <c r="E1" s="26" t="s">
        <v>37</v>
      </c>
    </row>
    <row r="3" spans="1:5" x14ac:dyDescent="0.25">
      <c r="A3" s="78" t="s">
        <v>51</v>
      </c>
      <c r="B3" s="78"/>
      <c r="C3" s="78"/>
      <c r="D3" s="78"/>
      <c r="E3" s="78"/>
    </row>
    <row r="4" spans="1:5" x14ac:dyDescent="0.25">
      <c r="A4" s="44"/>
      <c r="B4" s="44"/>
      <c r="C4" s="44"/>
      <c r="D4" s="44"/>
    </row>
    <row r="5" spans="1:5" ht="29.25" customHeight="1" x14ac:dyDescent="0.25">
      <c r="A5" s="96" t="s">
        <v>78</v>
      </c>
      <c r="B5" s="96"/>
      <c r="C5" s="96"/>
      <c r="D5" s="96"/>
      <c r="E5" s="96"/>
    </row>
    <row r="6" spans="1:5" ht="15.75" thickBot="1" x14ac:dyDescent="0.3"/>
    <row r="7" spans="1:5" ht="26.25" thickBot="1" x14ac:dyDescent="0.3">
      <c r="A7" s="8" t="s">
        <v>0</v>
      </c>
      <c r="B7" s="1" t="s">
        <v>1</v>
      </c>
      <c r="C7" s="4" t="s">
        <v>2</v>
      </c>
      <c r="D7" s="12" t="s">
        <v>29</v>
      </c>
      <c r="E7" s="60" t="s">
        <v>36</v>
      </c>
    </row>
    <row r="8" spans="1:5" x14ac:dyDescent="0.25">
      <c r="A8" s="86" t="s">
        <v>52</v>
      </c>
      <c r="B8" s="73">
        <v>213</v>
      </c>
      <c r="C8" s="5">
        <v>113</v>
      </c>
      <c r="D8" s="13">
        <v>113</v>
      </c>
      <c r="E8" s="46" t="s">
        <v>47</v>
      </c>
    </row>
    <row r="9" spans="1:5" x14ac:dyDescent="0.25">
      <c r="A9" s="87"/>
      <c r="B9" s="7">
        <v>216</v>
      </c>
      <c r="C9" s="6">
        <v>208</v>
      </c>
      <c r="D9" s="14">
        <v>208</v>
      </c>
      <c r="E9" s="47" t="s">
        <v>47</v>
      </c>
    </row>
    <row r="10" spans="1:5" x14ac:dyDescent="0.25">
      <c r="A10" s="87"/>
      <c r="B10" s="74" t="s">
        <v>54</v>
      </c>
      <c r="C10" s="6">
        <v>495</v>
      </c>
      <c r="D10" s="14">
        <v>495</v>
      </c>
      <c r="E10" s="38" t="s">
        <v>53</v>
      </c>
    </row>
    <row r="11" spans="1:5" ht="15.75" thickBot="1" x14ac:dyDescent="0.3">
      <c r="A11" s="87"/>
      <c r="B11" s="74" t="s">
        <v>55</v>
      </c>
      <c r="C11" s="6">
        <v>1203</v>
      </c>
      <c r="D11" s="14">
        <v>1203</v>
      </c>
      <c r="E11" s="38" t="s">
        <v>50</v>
      </c>
    </row>
    <row r="12" spans="1:5" ht="15" customHeight="1" thickBot="1" x14ac:dyDescent="0.3">
      <c r="A12" s="89" t="s">
        <v>32</v>
      </c>
      <c r="B12" s="90"/>
      <c r="C12" s="91"/>
      <c r="D12" s="16">
        <f>SUM(D8:D11)</f>
        <v>2019</v>
      </c>
      <c r="E12" s="45"/>
    </row>
    <row r="13" spans="1:5" ht="15" customHeight="1" x14ac:dyDescent="0.25">
      <c r="A13" s="19"/>
      <c r="B13" s="19"/>
      <c r="C13" s="19"/>
      <c r="D13" s="20"/>
    </row>
    <row r="14" spans="1:5" ht="15" customHeight="1" x14ac:dyDescent="0.25">
      <c r="A14" s="19"/>
      <c r="B14" s="19"/>
      <c r="C14" s="19"/>
      <c r="D14" s="20"/>
    </row>
    <row r="15" spans="1:5" ht="15" customHeight="1" x14ac:dyDescent="0.25">
      <c r="A15" s="19"/>
      <c r="B15" s="19"/>
      <c r="C15" s="19"/>
      <c r="D15" s="20"/>
    </row>
    <row r="17" spans="1:5" x14ac:dyDescent="0.25">
      <c r="A17" s="78" t="s">
        <v>39</v>
      </c>
      <c r="B17" s="78"/>
      <c r="C17" s="78"/>
      <c r="D17" s="78"/>
      <c r="E17" s="78"/>
    </row>
    <row r="18" spans="1:5" ht="15.75" thickBot="1" x14ac:dyDescent="0.3">
      <c r="A18" s="23"/>
    </row>
    <row r="19" spans="1:5" ht="30.75" thickBot="1" x14ac:dyDescent="0.3">
      <c r="A19" s="21" t="s">
        <v>33</v>
      </c>
      <c r="B19" s="22" t="s">
        <v>40</v>
      </c>
      <c r="C19" s="22" t="s">
        <v>43</v>
      </c>
      <c r="D19" s="28" t="s">
        <v>41</v>
      </c>
      <c r="E19" s="29" t="s">
        <v>42</v>
      </c>
    </row>
    <row r="20" spans="1:5" ht="15.75" thickBot="1" x14ac:dyDescent="0.3">
      <c r="A20" s="30" t="s">
        <v>34</v>
      </c>
      <c r="B20" s="31">
        <f>D12</f>
        <v>2019</v>
      </c>
      <c r="C20" s="32"/>
      <c r="D20" s="33">
        <f>B20*C20</f>
        <v>0</v>
      </c>
      <c r="E20" s="34">
        <f>D20*4</f>
        <v>0</v>
      </c>
    </row>
    <row r="21" spans="1:5" x14ac:dyDescent="0.25">
      <c r="A21" s="83" t="s">
        <v>30</v>
      </c>
      <c r="B21" s="84"/>
      <c r="C21" s="84"/>
      <c r="D21" s="85"/>
      <c r="E21" s="35">
        <f>SUM(E20:E20)</f>
        <v>0</v>
      </c>
    </row>
    <row r="22" spans="1:5" x14ac:dyDescent="0.25">
      <c r="A22" s="79" t="s">
        <v>35</v>
      </c>
      <c r="B22" s="80"/>
      <c r="C22" s="80"/>
      <c r="D22" s="81"/>
      <c r="E22" s="36">
        <f>E21/100*21</f>
        <v>0</v>
      </c>
    </row>
    <row r="23" spans="1:5" ht="15.75" thickBot="1" x14ac:dyDescent="0.3">
      <c r="A23" s="75" t="s">
        <v>31</v>
      </c>
      <c r="B23" s="76"/>
      <c r="C23" s="76"/>
      <c r="D23" s="77"/>
      <c r="E23" s="37">
        <f>E21+E22</f>
        <v>0</v>
      </c>
    </row>
  </sheetData>
  <mergeCells count="8">
    <mergeCell ref="A22:D22"/>
    <mergeCell ref="A23:D23"/>
    <mergeCell ref="A3:E3"/>
    <mergeCell ref="A5:E5"/>
    <mergeCell ref="A8:A11"/>
    <mergeCell ref="A12:C12"/>
    <mergeCell ref="A17:E17"/>
    <mergeCell ref="A21:D2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5BB31-2A3C-4C1A-9F02-FD409A97F61D}">
  <dimension ref="A1:E29"/>
  <sheetViews>
    <sheetView workbookViewId="0">
      <selection activeCell="E27" sqref="E27"/>
    </sheetView>
  </sheetViews>
  <sheetFormatPr defaultRowHeight="15" x14ac:dyDescent="0.25"/>
  <cols>
    <col min="1" max="1" width="12.5703125" customWidth="1"/>
    <col min="2" max="2" width="11.42578125" customWidth="1"/>
    <col min="3" max="3" width="13.140625" customWidth="1"/>
    <col min="4" max="4" width="13.85546875" customWidth="1"/>
    <col min="5" max="5" width="24.7109375" customWidth="1"/>
  </cols>
  <sheetData>
    <row r="1" spans="1:5" x14ac:dyDescent="0.25">
      <c r="D1" s="26"/>
      <c r="E1" s="26" t="s">
        <v>37</v>
      </c>
    </row>
    <row r="3" spans="1:5" x14ac:dyDescent="0.25">
      <c r="A3" s="78" t="s">
        <v>56</v>
      </c>
      <c r="B3" s="78"/>
      <c r="C3" s="78"/>
      <c r="D3" s="78"/>
      <c r="E3" s="78"/>
    </row>
    <row r="4" spans="1:5" x14ac:dyDescent="0.25">
      <c r="A4" s="49"/>
      <c r="B4" s="49"/>
      <c r="C4" s="49"/>
      <c r="D4" s="49"/>
    </row>
    <row r="5" spans="1:5" ht="29.25" customHeight="1" x14ac:dyDescent="0.25">
      <c r="A5" s="82" t="s">
        <v>80</v>
      </c>
      <c r="B5" s="82"/>
      <c r="C5" s="82"/>
      <c r="D5" s="82"/>
      <c r="E5" s="82"/>
    </row>
    <row r="6" spans="1:5" ht="15.75" thickBot="1" x14ac:dyDescent="0.3"/>
    <row r="7" spans="1:5" ht="27" customHeight="1" thickBot="1" x14ac:dyDescent="0.3">
      <c r="A7" s="8" t="s">
        <v>0</v>
      </c>
      <c r="B7" s="1" t="s">
        <v>1</v>
      </c>
      <c r="C7" s="4" t="s">
        <v>2</v>
      </c>
      <c r="D7" s="12" t="s">
        <v>29</v>
      </c>
      <c r="E7" s="60" t="s">
        <v>36</v>
      </c>
    </row>
    <row r="8" spans="1:5" x14ac:dyDescent="0.25">
      <c r="A8" s="86" t="s">
        <v>57</v>
      </c>
      <c r="B8" s="2" t="s">
        <v>58</v>
      </c>
      <c r="C8" s="5">
        <v>164</v>
      </c>
      <c r="D8" s="13">
        <v>164</v>
      </c>
      <c r="E8" s="46" t="s">
        <v>69</v>
      </c>
    </row>
    <row r="9" spans="1:5" x14ac:dyDescent="0.25">
      <c r="A9" s="87"/>
      <c r="B9" s="3" t="s">
        <v>59</v>
      </c>
      <c r="C9" s="6">
        <v>428</v>
      </c>
      <c r="D9" s="14">
        <v>428</v>
      </c>
      <c r="E9" s="47" t="s">
        <v>69</v>
      </c>
    </row>
    <row r="10" spans="1:5" x14ac:dyDescent="0.25">
      <c r="A10" s="87"/>
      <c r="B10" s="3" t="s">
        <v>60</v>
      </c>
      <c r="C10" s="6">
        <v>988</v>
      </c>
      <c r="D10" s="14">
        <v>988</v>
      </c>
      <c r="E10" s="38" t="s">
        <v>81</v>
      </c>
    </row>
    <row r="11" spans="1:5" x14ac:dyDescent="0.25">
      <c r="A11" s="87"/>
      <c r="B11" s="3" t="s">
        <v>61</v>
      </c>
      <c r="C11" s="6">
        <v>978</v>
      </c>
      <c r="D11" s="14">
        <v>978</v>
      </c>
      <c r="E11" s="38" t="s">
        <v>81</v>
      </c>
    </row>
    <row r="12" spans="1:5" x14ac:dyDescent="0.25">
      <c r="A12" s="87"/>
      <c r="B12" s="9" t="s">
        <v>62</v>
      </c>
      <c r="C12" s="6">
        <v>4193</v>
      </c>
      <c r="D12" s="14">
        <v>900</v>
      </c>
      <c r="E12" s="47" t="s">
        <v>69</v>
      </c>
    </row>
    <row r="13" spans="1:5" x14ac:dyDescent="0.25">
      <c r="A13" s="87"/>
      <c r="B13" s="9" t="s">
        <v>63</v>
      </c>
      <c r="C13" s="6">
        <v>9204</v>
      </c>
      <c r="D13" s="14">
        <v>5000</v>
      </c>
      <c r="E13" s="47" t="s">
        <v>69</v>
      </c>
    </row>
    <row r="14" spans="1:5" x14ac:dyDescent="0.25">
      <c r="A14" s="87"/>
      <c r="B14" s="9">
        <v>1238</v>
      </c>
      <c r="C14" s="6">
        <v>1014</v>
      </c>
      <c r="D14" s="14">
        <v>300</v>
      </c>
      <c r="E14" s="47" t="s">
        <v>69</v>
      </c>
    </row>
    <row r="15" spans="1:5" x14ac:dyDescent="0.25">
      <c r="A15" s="87"/>
      <c r="B15" s="9" t="s">
        <v>64</v>
      </c>
      <c r="C15" s="6">
        <v>500</v>
      </c>
      <c r="D15" s="14">
        <v>500</v>
      </c>
      <c r="E15" s="47" t="s">
        <v>69</v>
      </c>
    </row>
    <row r="16" spans="1:5" x14ac:dyDescent="0.25">
      <c r="A16" s="87"/>
      <c r="B16" s="9" t="s">
        <v>65</v>
      </c>
      <c r="C16" s="6">
        <v>746</v>
      </c>
      <c r="D16" s="14">
        <v>746</v>
      </c>
      <c r="E16" s="47" t="s">
        <v>69</v>
      </c>
    </row>
    <row r="17" spans="1:5" x14ac:dyDescent="0.25">
      <c r="A17" s="87"/>
      <c r="B17" s="9">
        <v>1240</v>
      </c>
      <c r="C17" s="6">
        <v>649</v>
      </c>
      <c r="D17" s="14">
        <v>640</v>
      </c>
      <c r="E17" s="47" t="s">
        <v>69</v>
      </c>
    </row>
    <row r="18" spans="1:5" ht="15.75" thickBot="1" x14ac:dyDescent="0.3">
      <c r="A18" s="87"/>
      <c r="B18" s="9">
        <v>1241</v>
      </c>
      <c r="C18" s="6">
        <v>510</v>
      </c>
      <c r="D18" s="14">
        <v>510</v>
      </c>
      <c r="E18" s="47" t="s">
        <v>69</v>
      </c>
    </row>
    <row r="19" spans="1:5" ht="15" customHeight="1" thickBot="1" x14ac:dyDescent="0.3">
      <c r="A19" s="89" t="s">
        <v>32</v>
      </c>
      <c r="B19" s="90"/>
      <c r="C19" s="91"/>
      <c r="D19" s="16">
        <f>SUM(D8:D18)</f>
        <v>11154</v>
      </c>
      <c r="E19" s="45"/>
    </row>
    <row r="20" spans="1:5" ht="15" customHeight="1" x14ac:dyDescent="0.25">
      <c r="A20" s="19"/>
      <c r="B20" s="19"/>
      <c r="C20" s="19"/>
      <c r="D20" s="20"/>
    </row>
    <row r="21" spans="1:5" ht="15" customHeight="1" x14ac:dyDescent="0.25">
      <c r="A21" s="19"/>
      <c r="B21" s="19"/>
      <c r="C21" s="19"/>
      <c r="D21" s="20"/>
    </row>
    <row r="23" spans="1:5" x14ac:dyDescent="0.25">
      <c r="A23" s="78" t="s">
        <v>39</v>
      </c>
      <c r="B23" s="78"/>
      <c r="C23" s="78"/>
      <c r="D23" s="78"/>
      <c r="E23" s="78"/>
    </row>
    <row r="24" spans="1:5" ht="15.75" thickBot="1" x14ac:dyDescent="0.3">
      <c r="A24" s="23"/>
    </row>
    <row r="25" spans="1:5" ht="30.75" thickBot="1" x14ac:dyDescent="0.3">
      <c r="A25" s="21" t="s">
        <v>33</v>
      </c>
      <c r="B25" s="22" t="s">
        <v>40</v>
      </c>
      <c r="C25" s="22" t="s">
        <v>43</v>
      </c>
      <c r="D25" s="28" t="s">
        <v>41</v>
      </c>
      <c r="E25" s="29" t="s">
        <v>42</v>
      </c>
    </row>
    <row r="26" spans="1:5" ht="15.75" thickBot="1" x14ac:dyDescent="0.3">
      <c r="A26" s="30" t="s">
        <v>34</v>
      </c>
      <c r="B26" s="31">
        <f>D19</f>
        <v>11154</v>
      </c>
      <c r="C26" s="32"/>
      <c r="D26" s="33">
        <f>B26*C26</f>
        <v>0</v>
      </c>
      <c r="E26" s="34">
        <f>D26*4</f>
        <v>0</v>
      </c>
    </row>
    <row r="27" spans="1:5" x14ac:dyDescent="0.25">
      <c r="A27" s="83" t="s">
        <v>30</v>
      </c>
      <c r="B27" s="84"/>
      <c r="C27" s="84"/>
      <c r="D27" s="85"/>
      <c r="E27" s="35">
        <f>SUM(E26:E26)</f>
        <v>0</v>
      </c>
    </row>
    <row r="28" spans="1:5" x14ac:dyDescent="0.25">
      <c r="A28" s="79" t="s">
        <v>35</v>
      </c>
      <c r="B28" s="80"/>
      <c r="C28" s="80"/>
      <c r="D28" s="81"/>
      <c r="E28" s="36">
        <f>E27/100*21</f>
        <v>0</v>
      </c>
    </row>
    <row r="29" spans="1:5" ht="15.75" thickBot="1" x14ac:dyDescent="0.3">
      <c r="A29" s="75" t="s">
        <v>31</v>
      </c>
      <c r="B29" s="76"/>
      <c r="C29" s="76"/>
      <c r="D29" s="77"/>
      <c r="E29" s="37">
        <f>E27+E28</f>
        <v>0</v>
      </c>
    </row>
  </sheetData>
  <mergeCells count="8">
    <mergeCell ref="A28:D28"/>
    <mergeCell ref="A29:D29"/>
    <mergeCell ref="A3:E3"/>
    <mergeCell ref="A5:E5"/>
    <mergeCell ref="A8:A18"/>
    <mergeCell ref="A19:C19"/>
    <mergeCell ref="A23:E23"/>
    <mergeCell ref="A27:D27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9B5DB-ECD6-4F73-9263-A6DC93D43560}">
  <dimension ref="A2:D11"/>
  <sheetViews>
    <sheetView tabSelected="1" workbookViewId="0">
      <selection activeCell="D11" sqref="D1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78" t="s">
        <v>70</v>
      </c>
      <c r="B2" s="78"/>
      <c r="C2" s="78"/>
      <c r="D2" s="78"/>
    </row>
    <row r="3" spans="1:4" ht="15.75" thickBot="1" x14ac:dyDescent="0.3">
      <c r="A3" s="23"/>
    </row>
    <row r="4" spans="1:4" ht="30.75" thickBot="1" x14ac:dyDescent="0.3">
      <c r="A4" s="50" t="s">
        <v>0</v>
      </c>
      <c r="B4" s="51" t="s">
        <v>30</v>
      </c>
      <c r="C4" s="52" t="s">
        <v>71</v>
      </c>
      <c r="D4" s="53" t="s">
        <v>72</v>
      </c>
    </row>
    <row r="5" spans="1:4" x14ac:dyDescent="0.25">
      <c r="A5" s="54" t="s">
        <v>74</v>
      </c>
      <c r="B5" s="55">
        <f>St.Lískovec!E34</f>
        <v>0</v>
      </c>
      <c r="C5" s="56">
        <f>B5/100*21</f>
        <v>0</v>
      </c>
      <c r="D5" s="57">
        <f>B5+C5</f>
        <v>0</v>
      </c>
    </row>
    <row r="6" spans="1:4" x14ac:dyDescent="0.25">
      <c r="A6" s="30" t="s">
        <v>75</v>
      </c>
      <c r="B6" s="58">
        <f>Bohunice!E33</f>
        <v>0</v>
      </c>
      <c r="C6" s="59">
        <f>B6/100*21</f>
        <v>0</v>
      </c>
      <c r="D6" s="34">
        <f>B6+C6</f>
        <v>0</v>
      </c>
    </row>
    <row r="7" spans="1:4" x14ac:dyDescent="0.25">
      <c r="A7" s="30" t="s">
        <v>76</v>
      </c>
      <c r="B7" s="58">
        <f>Pisárky!E21</f>
        <v>0</v>
      </c>
      <c r="C7" s="59">
        <f t="shared" ref="C7:C8" si="0">B7/100*21</f>
        <v>0</v>
      </c>
      <c r="D7" s="34">
        <f t="shared" ref="D7:D8" si="1">B7+C7</f>
        <v>0</v>
      </c>
    </row>
    <row r="8" spans="1:4" ht="15.75" thickBot="1" x14ac:dyDescent="0.3">
      <c r="A8" s="30" t="s">
        <v>77</v>
      </c>
      <c r="B8" s="58">
        <f>Kohoutovice!E27</f>
        <v>0</v>
      </c>
      <c r="C8" s="59">
        <f t="shared" si="0"/>
        <v>0</v>
      </c>
      <c r="D8" s="34">
        <f t="shared" si="1"/>
        <v>0</v>
      </c>
    </row>
    <row r="9" spans="1:4" x14ac:dyDescent="0.25">
      <c r="A9" s="83" t="s">
        <v>30</v>
      </c>
      <c r="B9" s="84"/>
      <c r="C9" s="85"/>
      <c r="D9" s="35">
        <f>SUM(B5:B8)</f>
        <v>0</v>
      </c>
    </row>
    <row r="10" spans="1:4" x14ac:dyDescent="0.25">
      <c r="A10" s="79" t="s">
        <v>73</v>
      </c>
      <c r="B10" s="80"/>
      <c r="C10" s="81"/>
      <c r="D10" s="34">
        <f>SUM(C5:C8)</f>
        <v>0</v>
      </c>
    </row>
    <row r="11" spans="1:4" ht="15.75" thickBot="1" x14ac:dyDescent="0.3">
      <c r="A11" s="75" t="s">
        <v>31</v>
      </c>
      <c r="B11" s="76"/>
      <c r="C11" s="77"/>
      <c r="D11" s="37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St.Lískovec</vt:lpstr>
      <vt:lpstr>Bohunice</vt:lpstr>
      <vt:lpstr>Pisárky</vt:lpstr>
      <vt:lpstr>Kohoutovice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2022-01-03T07:28:07Z</cp:lastPrinted>
  <dcterms:created xsi:type="dcterms:W3CDTF">2021-01-25T06:42:47Z</dcterms:created>
  <dcterms:modified xsi:type="dcterms:W3CDTF">2022-01-17T13:37:36Z</dcterms:modified>
</cp:coreProperties>
</file>