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likom\Desktop\Pracovní\VŘ\VŘ 2022\k.ú. Slatina, Tuřany, Dvorska\Pro zadání\"/>
    </mc:Choice>
  </mc:AlternateContent>
  <xr:revisionPtr revIDLastSave="0" documentId="13_ncr:1_{BE9655E8-5756-4EBD-A5ED-99EAFF8856FD}" xr6:coauthVersionLast="41" xr6:coauthVersionMax="41" xr10:uidLastSave="{00000000-0000-0000-0000-000000000000}"/>
  <bookViews>
    <workbookView xWindow="-120" yWindow="-120" windowWidth="29040" windowHeight="15840" activeTab="6" xr2:uid="{74D28601-FA8E-44E6-8208-A001BAA3F63D}"/>
  </bookViews>
  <sheets>
    <sheet name="Slatina" sheetId="13" r:id="rId1"/>
    <sheet name="Tuřany" sheetId="14" r:id="rId2"/>
    <sheet name="Dvorska" sheetId="15" r:id="rId3"/>
    <sheet name="Černovice" sheetId="18" r:id="rId4"/>
    <sheet name="Přízřenice" sheetId="19" r:id="rId5"/>
    <sheet name="Br.Ivanovice" sheetId="20" r:id="rId6"/>
    <sheet name="REKAPITULACE" sheetId="1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7" l="1"/>
  <c r="D11" i="19"/>
  <c r="D17" i="18"/>
  <c r="D14" i="14"/>
  <c r="D21" i="13"/>
  <c r="D10" i="20" l="1"/>
  <c r="B17" i="20" s="1"/>
  <c r="D17" i="20" s="1"/>
  <c r="B18" i="19"/>
  <c r="D18" i="19" s="1"/>
  <c r="B26" i="18"/>
  <c r="D26" i="18" s="1"/>
  <c r="E26" i="18" s="1"/>
  <c r="E17" i="20" l="1"/>
  <c r="E18" i="20" s="1"/>
  <c r="E18" i="19"/>
  <c r="E19" i="19" s="1"/>
  <c r="E27" i="18"/>
  <c r="B8" i="17" s="1"/>
  <c r="C8" i="17" s="1"/>
  <c r="D8" i="17" s="1"/>
  <c r="E28" i="18"/>
  <c r="E29" i="18" s="1"/>
  <c r="B10" i="17" l="1"/>
  <c r="C10" i="17" s="1"/>
  <c r="D10" i="17" s="1"/>
  <c r="E19" i="20"/>
  <c r="E20" i="20" s="1"/>
  <c r="B9" i="17"/>
  <c r="E20" i="19"/>
  <c r="E21" i="19" s="1"/>
  <c r="C9" i="17" l="1"/>
  <c r="D9" i="17"/>
  <c r="B29" i="13" l="1"/>
  <c r="D9" i="15" l="1"/>
  <c r="B16" i="15" s="1"/>
  <c r="D16" i="15" s="1"/>
  <c r="E16" i="15" l="1"/>
  <c r="E17" i="15" s="1"/>
  <c r="B23" i="14"/>
  <c r="D23" i="14" s="1"/>
  <c r="B7" i="17" l="1"/>
  <c r="C7" i="17" s="1"/>
  <c r="D7" i="17" s="1"/>
  <c r="E18" i="15"/>
  <c r="E19" i="15" s="1"/>
  <c r="E23" i="14"/>
  <c r="E24" i="14" s="1"/>
  <c r="B6" i="17" l="1"/>
  <c r="C6" i="17" s="1"/>
  <c r="D6" i="17" s="1"/>
  <c r="E25" i="14"/>
  <c r="E26" i="14" s="1"/>
  <c r="D29" i="13"/>
  <c r="E29" i="13" l="1"/>
  <c r="E30" i="13" s="1"/>
  <c r="B5" i="17" l="1"/>
  <c r="E31" i="13"/>
  <c r="E32" i="13" s="1"/>
  <c r="C5" i="17" l="1"/>
  <c r="D12" i="17" s="1"/>
  <c r="D5" i="17" l="1"/>
  <c r="D13" i="17" s="1"/>
</calcChain>
</file>

<file path=xl/sharedStrings.xml><?xml version="1.0" encoding="utf-8"?>
<sst xmlns="http://schemas.openxmlformats.org/spreadsheetml/2006/main" count="192" uniqueCount="76">
  <si>
    <t>Katastr</t>
  </si>
  <si>
    <t>Pozemky p.č.</t>
  </si>
  <si>
    <t>Celková výměra pozemku</t>
  </si>
  <si>
    <t>Plocha pro úklid</t>
  </si>
  <si>
    <t>CENA CELKEM BEZ DPH</t>
  </si>
  <si>
    <t>CENA CELKEM VČ. DPH</t>
  </si>
  <si>
    <t>CELKEM m2 PRO ÚKLID</t>
  </si>
  <si>
    <t>DRUH PLNĚNÍ</t>
  </si>
  <si>
    <t>A</t>
  </si>
  <si>
    <t>DPH 21 %</t>
  </si>
  <si>
    <t>Poznámka</t>
  </si>
  <si>
    <t>Příloha č. 2</t>
  </si>
  <si>
    <t>REKAPITULACE CENY</t>
  </si>
  <si>
    <t>CENA CELKEM ZA CELÉ PLNĚNÍ</t>
  </si>
  <si>
    <t>CENA CELKEM           1 PLNĚNÍ</t>
  </si>
  <si>
    <t>pokos</t>
  </si>
  <si>
    <t xml:space="preserve">MJ/M2 </t>
  </si>
  <si>
    <t xml:space="preserve">CENA/MJ </t>
  </si>
  <si>
    <t>REKAPITULACE CELKOVÉ CENY ZAKÁZKY</t>
  </si>
  <si>
    <t>DPH 21%</t>
  </si>
  <si>
    <t>CENA CELKEM VČETNĚ DPH</t>
  </si>
  <si>
    <t>CELKEM DPH 21 %</t>
  </si>
  <si>
    <t>SOUPIS POZEMKŮ - k.ú. SLATINA - REKAPITULACE CENY</t>
  </si>
  <si>
    <t>2200/1</t>
  </si>
  <si>
    <t>2291/5</t>
  </si>
  <si>
    <t>2293/1</t>
  </si>
  <si>
    <t>2295/1</t>
  </si>
  <si>
    <t>2312/74</t>
  </si>
  <si>
    <t>2312/187</t>
  </si>
  <si>
    <t>2312/240</t>
  </si>
  <si>
    <t>3571/13</t>
  </si>
  <si>
    <t>3571/22</t>
  </si>
  <si>
    <t>3571/24</t>
  </si>
  <si>
    <t>SOUPIS POZEMKŮ - k.ú. DVORSKA - REKAPITULACE CENY</t>
  </si>
  <si>
    <t>DVORSKA</t>
  </si>
  <si>
    <t>SOUPIS POZEMKŮ - k.ú. TUŘANY - REKAPITULACE CENY</t>
  </si>
  <si>
    <t>TUŘANY</t>
  </si>
  <si>
    <t>1258/15</t>
  </si>
  <si>
    <t>1259/1</t>
  </si>
  <si>
    <t>1259/2</t>
  </si>
  <si>
    <t>3189/1 (Líšeň)</t>
  </si>
  <si>
    <t>pokos, nálety</t>
  </si>
  <si>
    <t>pokos, nálety, sběr odpadu</t>
  </si>
  <si>
    <t>Slatina</t>
  </si>
  <si>
    <t>Tuřany</t>
  </si>
  <si>
    <t>Dvorska</t>
  </si>
  <si>
    <t>3571/17</t>
  </si>
  <si>
    <t>A.) 4 x pokos, jednorázové odstranění náletových dřevin, odvoz a ekologická likvidace veškerého odpadu</t>
  </si>
  <si>
    <t>SLATINA</t>
  </si>
  <si>
    <t>Příloha č. 1</t>
  </si>
  <si>
    <t xml:space="preserve">SOUPIS POZEMKŮ - k.ú. ČERNOVICE </t>
  </si>
  <si>
    <t xml:space="preserve">Poznámka </t>
  </si>
  <si>
    <t>ČERNOVICE</t>
  </si>
  <si>
    <t>13/1</t>
  </si>
  <si>
    <t>491/1</t>
  </si>
  <si>
    <t>pokos, nálety, prořez keřů, sběr listí a větví</t>
  </si>
  <si>
    <t>1396/3</t>
  </si>
  <si>
    <t>pokos, prořez keřů (zevnitř i vně zahrady)</t>
  </si>
  <si>
    <t>2162/2</t>
  </si>
  <si>
    <t>2163/4</t>
  </si>
  <si>
    <t>2164</t>
  </si>
  <si>
    <t>2159/4</t>
  </si>
  <si>
    <t>2503/3</t>
  </si>
  <si>
    <t>SOUPIS POZEMKŮ - k.ú. PŘÍZŘENICE - REKAPITULACE CENY</t>
  </si>
  <si>
    <t>PŘÍZŘENICE</t>
  </si>
  <si>
    <t>pokos, sběr odpadu</t>
  </si>
  <si>
    <t>SOUPIS POZEMKŮ - k.ú. BRNĚNSKÉ IVANOVICE - REKAPITULACE CENY</t>
  </si>
  <si>
    <t>BR. IVANOVICE</t>
  </si>
  <si>
    <t>1194/2</t>
  </si>
  <si>
    <t>1364/4</t>
  </si>
  <si>
    <t>Černovice</t>
  </si>
  <si>
    <t>Přízřenice</t>
  </si>
  <si>
    <t>Br.Ivanovice</t>
  </si>
  <si>
    <t>A.) 4 x pokos, odstranění náletových dřevin, sběr odpadu, odvoz a ekologická likvidace veškerého odpadu</t>
  </si>
  <si>
    <t>A.) 4 x pokos, sběr odpadu,  ekologická likvidace veškerého odpadu</t>
  </si>
  <si>
    <t>A.) 4 x pokos, odstranění náletových dřevin, ekologická likvidace veškerého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</si>
</sst>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/>
    <xf numFmtId="0" fontId="2" fillId="0" borderId="10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horizontal="right" vertical="center" wrapText="1"/>
    </xf>
    <xf numFmtId="4" fontId="1" fillId="0" borderId="42" xfId="0" applyNumberFormat="1" applyFont="1" applyBorder="1"/>
    <xf numFmtId="4" fontId="1" fillId="0" borderId="43" xfId="0" applyNumberFormat="1" applyFont="1" applyBorder="1"/>
    <xf numFmtId="4" fontId="1" fillId="0" borderId="44" xfId="0" applyNumberFormat="1" applyFont="1" applyBorder="1"/>
    <xf numFmtId="0" fontId="2" fillId="0" borderId="2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" fontId="0" fillId="3" borderId="2" xfId="0" applyNumberFormat="1" applyFill="1" applyBorder="1"/>
    <xf numFmtId="4" fontId="0" fillId="0" borderId="43" xfId="0" applyNumberFormat="1" applyBorder="1"/>
    <xf numFmtId="49" fontId="2" fillId="0" borderId="25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/>
    </xf>
    <xf numFmtId="0" fontId="0" fillId="0" borderId="32" xfId="0" applyBorder="1"/>
    <xf numFmtId="4" fontId="0" fillId="0" borderId="40" xfId="0" applyNumberFormat="1" applyBorder="1"/>
    <xf numFmtId="4" fontId="1" fillId="0" borderId="45" xfId="0" applyNumberFormat="1" applyFont="1" applyBorder="1"/>
    <xf numFmtId="4" fontId="1" fillId="0" borderId="47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4" fontId="0" fillId="0" borderId="36" xfId="0" applyNumberFormat="1" applyBorder="1"/>
    <xf numFmtId="4" fontId="0" fillId="0" borderId="41" xfId="0" applyNumberFormat="1" applyBorder="1"/>
    <xf numFmtId="4" fontId="0" fillId="0" borderId="50" xfId="0" applyNumberFormat="1" applyBorder="1"/>
    <xf numFmtId="0" fontId="1" fillId="0" borderId="48" xfId="0" applyFont="1" applyBorder="1" applyAlignment="1">
      <alignment horizontal="center" vertical="center" wrapText="1"/>
    </xf>
    <xf numFmtId="4" fontId="0" fillId="0" borderId="35" xfId="0" applyNumberFormat="1" applyBorder="1"/>
    <xf numFmtId="4" fontId="0" fillId="0" borderId="45" xfId="0" applyNumberFormat="1" applyBorder="1"/>
    <xf numFmtId="4" fontId="1" fillId="0" borderId="37" xfId="0" applyNumberFormat="1" applyFont="1" applyBorder="1"/>
    <xf numFmtId="0" fontId="2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5" xfId="0" applyBorder="1"/>
    <xf numFmtId="0" fontId="2" fillId="2" borderId="33" xfId="0" applyFont="1" applyFill="1" applyBorder="1" applyAlignment="1">
      <alignment horizontal="center" vertical="center" wrapText="1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3" fontId="3" fillId="0" borderId="50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2" borderId="48" xfId="0" applyFont="1" applyFill="1" applyBorder="1" applyAlignment="1">
      <alignment horizontal="center" vertical="center" wrapText="1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45" xfId="0" applyNumberFormat="1" applyFont="1" applyFill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" fontId="6" fillId="2" borderId="37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4" fontId="0" fillId="0" borderId="42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46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9031-9843-4E77-A398-8A29E64F6D73}">
  <sheetPr>
    <pageSetUpPr fitToPage="1"/>
  </sheetPr>
  <dimension ref="A1:E32"/>
  <sheetViews>
    <sheetView workbookViewId="0">
      <selection sqref="A1:E32"/>
    </sheetView>
  </sheetViews>
  <sheetFormatPr defaultColWidth="16.7109375" defaultRowHeight="15" x14ac:dyDescent="0.25"/>
  <cols>
    <col min="1" max="1" width="13.42578125" customWidth="1"/>
    <col min="2" max="2" width="13" customWidth="1"/>
    <col min="3" max="3" width="15" customWidth="1"/>
    <col min="4" max="4" width="14.5703125" customWidth="1"/>
    <col min="5" max="5" width="17.140625" customWidth="1"/>
  </cols>
  <sheetData>
    <row r="1" spans="1:5" x14ac:dyDescent="0.25">
      <c r="E1" s="17" t="s">
        <v>11</v>
      </c>
    </row>
    <row r="3" spans="1:5" x14ac:dyDescent="0.25">
      <c r="A3" s="100" t="s">
        <v>22</v>
      </c>
      <c r="B3" s="100"/>
      <c r="C3" s="100"/>
      <c r="D3" s="100"/>
      <c r="E3" s="100"/>
    </row>
    <row r="4" spans="1:5" x14ac:dyDescent="0.25">
      <c r="A4" s="6"/>
      <c r="B4" s="6"/>
      <c r="C4" s="6"/>
      <c r="D4" s="6"/>
    </row>
    <row r="5" spans="1:5" ht="28.5" customHeight="1" x14ac:dyDescent="0.25">
      <c r="A5" s="110" t="s">
        <v>47</v>
      </c>
      <c r="B5" s="110"/>
      <c r="C5" s="110"/>
      <c r="D5" s="110"/>
      <c r="E5" s="110"/>
    </row>
    <row r="6" spans="1:5" ht="15.75" thickBot="1" x14ac:dyDescent="0.3"/>
    <row r="7" spans="1:5" ht="26.25" thickBot="1" x14ac:dyDescent="0.3">
      <c r="A7" s="3" t="s">
        <v>0</v>
      </c>
      <c r="B7" s="1" t="s">
        <v>1</v>
      </c>
      <c r="C7" s="2" t="s">
        <v>2</v>
      </c>
      <c r="D7" s="75" t="s">
        <v>3</v>
      </c>
      <c r="E7" s="71" t="s">
        <v>10</v>
      </c>
    </row>
    <row r="8" spans="1:5" x14ac:dyDescent="0.25">
      <c r="A8" s="111" t="s">
        <v>48</v>
      </c>
      <c r="B8" s="15" t="s">
        <v>23</v>
      </c>
      <c r="C8" s="13">
        <v>1167</v>
      </c>
      <c r="D8" s="76">
        <v>1167</v>
      </c>
      <c r="E8" s="72" t="s">
        <v>41</v>
      </c>
    </row>
    <row r="9" spans="1:5" x14ac:dyDescent="0.25">
      <c r="A9" s="111"/>
      <c r="B9" s="15" t="s">
        <v>24</v>
      </c>
      <c r="C9" s="13">
        <v>1525</v>
      </c>
      <c r="D9" s="76">
        <v>1525</v>
      </c>
      <c r="E9" s="72" t="s">
        <v>41</v>
      </c>
    </row>
    <row r="10" spans="1:5" x14ac:dyDescent="0.25">
      <c r="A10" s="111"/>
      <c r="B10" s="15" t="s">
        <v>25</v>
      </c>
      <c r="C10" s="13">
        <v>154</v>
      </c>
      <c r="D10" s="76">
        <v>154</v>
      </c>
      <c r="E10" s="72" t="s">
        <v>41</v>
      </c>
    </row>
    <row r="11" spans="1:5" x14ac:dyDescent="0.25">
      <c r="A11" s="111"/>
      <c r="B11" s="15">
        <v>2294</v>
      </c>
      <c r="C11" s="13">
        <v>632</v>
      </c>
      <c r="D11" s="76">
        <v>632</v>
      </c>
      <c r="E11" s="72" t="s">
        <v>41</v>
      </c>
    </row>
    <row r="12" spans="1:5" x14ac:dyDescent="0.25">
      <c r="A12" s="111"/>
      <c r="B12" s="15" t="s">
        <v>26</v>
      </c>
      <c r="C12" s="13">
        <v>3073</v>
      </c>
      <c r="D12" s="76">
        <v>3073</v>
      </c>
      <c r="E12" s="72" t="s">
        <v>41</v>
      </c>
    </row>
    <row r="13" spans="1:5" x14ac:dyDescent="0.25">
      <c r="A13" s="111"/>
      <c r="B13" s="15" t="s">
        <v>27</v>
      </c>
      <c r="C13" s="13">
        <v>583</v>
      </c>
      <c r="D13" s="76">
        <v>583</v>
      </c>
      <c r="E13" s="73" t="s">
        <v>15</v>
      </c>
    </row>
    <row r="14" spans="1:5" x14ac:dyDescent="0.25">
      <c r="A14" s="111"/>
      <c r="B14" s="15" t="s">
        <v>28</v>
      </c>
      <c r="C14" s="13">
        <v>1123</v>
      </c>
      <c r="D14" s="76">
        <v>1123</v>
      </c>
      <c r="E14" s="73" t="s">
        <v>15</v>
      </c>
    </row>
    <row r="15" spans="1:5" x14ac:dyDescent="0.25">
      <c r="A15" s="111"/>
      <c r="B15" s="15" t="s">
        <v>29</v>
      </c>
      <c r="C15" s="13">
        <v>1207</v>
      </c>
      <c r="D15" s="76">
        <v>1207</v>
      </c>
      <c r="E15" s="73" t="s">
        <v>15</v>
      </c>
    </row>
    <row r="16" spans="1:5" x14ac:dyDescent="0.25">
      <c r="A16" s="111"/>
      <c r="B16" s="15" t="s">
        <v>30</v>
      </c>
      <c r="C16" s="13">
        <v>766</v>
      </c>
      <c r="D16" s="76">
        <v>766</v>
      </c>
      <c r="E16" s="72" t="s">
        <v>41</v>
      </c>
    </row>
    <row r="17" spans="1:5" x14ac:dyDescent="0.25">
      <c r="A17" s="111"/>
      <c r="B17" s="15" t="s">
        <v>46</v>
      </c>
      <c r="C17" s="13">
        <v>2</v>
      </c>
      <c r="D17" s="76">
        <v>2</v>
      </c>
      <c r="E17" s="72" t="s">
        <v>41</v>
      </c>
    </row>
    <row r="18" spans="1:5" x14ac:dyDescent="0.25">
      <c r="A18" s="111"/>
      <c r="B18" s="15" t="s">
        <v>31</v>
      </c>
      <c r="C18" s="13">
        <v>267</v>
      </c>
      <c r="D18" s="76">
        <v>267</v>
      </c>
      <c r="E18" s="72" t="s">
        <v>41</v>
      </c>
    </row>
    <row r="19" spans="1:5" x14ac:dyDescent="0.25">
      <c r="A19" s="111"/>
      <c r="B19" s="12" t="s">
        <v>32</v>
      </c>
      <c r="C19" s="4">
        <v>409</v>
      </c>
      <c r="D19" s="77">
        <v>409</v>
      </c>
      <c r="E19" s="72" t="s">
        <v>41</v>
      </c>
    </row>
    <row r="20" spans="1:5" ht="15.75" thickBot="1" x14ac:dyDescent="0.3">
      <c r="A20" s="111"/>
      <c r="B20" s="12" t="s">
        <v>40</v>
      </c>
      <c r="C20" s="4">
        <v>249</v>
      </c>
      <c r="D20" s="77">
        <v>249</v>
      </c>
      <c r="E20" s="73" t="s">
        <v>15</v>
      </c>
    </row>
    <row r="21" spans="1:5" ht="16.5" thickBot="1" x14ac:dyDescent="0.3">
      <c r="A21" s="112" t="s">
        <v>6</v>
      </c>
      <c r="B21" s="113"/>
      <c r="C21" s="114"/>
      <c r="D21" s="51">
        <f>SUM(D8:D20)</f>
        <v>11157</v>
      </c>
      <c r="E21" s="74"/>
    </row>
    <row r="22" spans="1:5" ht="15.75" x14ac:dyDescent="0.25">
      <c r="A22" s="5"/>
      <c r="B22" s="5"/>
      <c r="C22" s="5"/>
      <c r="D22" s="5"/>
    </row>
    <row r="23" spans="1:5" ht="15.75" x14ac:dyDescent="0.25">
      <c r="A23" s="5"/>
      <c r="B23" s="5"/>
      <c r="C23" s="5"/>
      <c r="D23" s="5"/>
    </row>
    <row r="24" spans="1:5" ht="15.75" x14ac:dyDescent="0.25">
      <c r="A24" s="5"/>
      <c r="B24" s="5"/>
      <c r="C24" s="5"/>
      <c r="D24" s="5"/>
    </row>
    <row r="26" spans="1:5" x14ac:dyDescent="0.25">
      <c r="A26" s="100" t="s">
        <v>12</v>
      </c>
      <c r="B26" s="100"/>
      <c r="C26" s="100"/>
      <c r="D26" s="100"/>
      <c r="E26" s="100"/>
    </row>
    <row r="27" spans="1:5" ht="15.75" thickBot="1" x14ac:dyDescent="0.3">
      <c r="A27" s="11"/>
    </row>
    <row r="28" spans="1:5" ht="30.75" thickBot="1" x14ac:dyDescent="0.3">
      <c r="A28" s="8" t="s">
        <v>7</v>
      </c>
      <c r="B28" s="9" t="s">
        <v>16</v>
      </c>
      <c r="C28" s="9" t="s">
        <v>17</v>
      </c>
      <c r="D28" s="94" t="s">
        <v>14</v>
      </c>
      <c r="E28" s="35" t="s">
        <v>13</v>
      </c>
    </row>
    <row r="29" spans="1:5" ht="15.75" thickBot="1" x14ac:dyDescent="0.3">
      <c r="A29" s="95" t="s">
        <v>8</v>
      </c>
      <c r="B29" s="96">
        <f>D21</f>
        <v>11157</v>
      </c>
      <c r="C29" s="47"/>
      <c r="D29" s="93">
        <f>B29*C29</f>
        <v>0</v>
      </c>
      <c r="E29" s="93">
        <f>D29*4</f>
        <v>0</v>
      </c>
    </row>
    <row r="30" spans="1:5" x14ac:dyDescent="0.25">
      <c r="A30" s="101" t="s">
        <v>4</v>
      </c>
      <c r="B30" s="102"/>
      <c r="C30" s="102"/>
      <c r="D30" s="103"/>
      <c r="E30" s="41">
        <f>E29</f>
        <v>0</v>
      </c>
    </row>
    <row r="31" spans="1:5" x14ac:dyDescent="0.25">
      <c r="A31" s="104" t="s">
        <v>9</v>
      </c>
      <c r="B31" s="105"/>
      <c r="C31" s="105"/>
      <c r="D31" s="106"/>
      <c r="E31" s="42">
        <f>E30/100*21</f>
        <v>0</v>
      </c>
    </row>
    <row r="32" spans="1:5" ht="15.75" thickBot="1" x14ac:dyDescent="0.3">
      <c r="A32" s="107" t="s">
        <v>5</v>
      </c>
      <c r="B32" s="108"/>
      <c r="C32" s="108"/>
      <c r="D32" s="109"/>
      <c r="E32" s="43">
        <f>E30+E31</f>
        <v>0</v>
      </c>
    </row>
  </sheetData>
  <mergeCells count="8">
    <mergeCell ref="A3:E3"/>
    <mergeCell ref="A30:D30"/>
    <mergeCell ref="A31:D31"/>
    <mergeCell ref="A32:D32"/>
    <mergeCell ref="A5:E5"/>
    <mergeCell ref="A26:E26"/>
    <mergeCell ref="A8:A20"/>
    <mergeCell ref="A21:C21"/>
  </mergeCells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219C-6A41-4C51-8078-4F4F1D6A2BBF}">
  <dimension ref="A1:E26"/>
  <sheetViews>
    <sheetView workbookViewId="0">
      <selection sqref="A1:E26"/>
    </sheetView>
  </sheetViews>
  <sheetFormatPr defaultColWidth="16.7109375" defaultRowHeight="15" x14ac:dyDescent="0.25"/>
  <cols>
    <col min="1" max="2" width="13" customWidth="1"/>
    <col min="3" max="3" width="13.5703125" customWidth="1"/>
    <col min="4" max="4" width="14" customWidth="1"/>
    <col min="5" max="5" width="17" customWidth="1"/>
  </cols>
  <sheetData>
    <row r="1" spans="1:5" x14ac:dyDescent="0.25">
      <c r="E1" s="17" t="s">
        <v>11</v>
      </c>
    </row>
    <row r="3" spans="1:5" x14ac:dyDescent="0.25">
      <c r="A3" s="100" t="s">
        <v>35</v>
      </c>
      <c r="B3" s="100"/>
      <c r="C3" s="100"/>
      <c r="D3" s="100"/>
      <c r="E3" s="100"/>
    </row>
    <row r="4" spans="1:5" x14ac:dyDescent="0.25">
      <c r="A4" s="18"/>
      <c r="B4" s="18"/>
      <c r="C4" s="18"/>
      <c r="D4" s="18"/>
    </row>
    <row r="5" spans="1:5" ht="28.5" customHeight="1" x14ac:dyDescent="0.25">
      <c r="A5" s="110" t="s">
        <v>47</v>
      </c>
      <c r="B5" s="110"/>
      <c r="C5" s="110"/>
      <c r="D5" s="110"/>
      <c r="E5" s="110"/>
    </row>
    <row r="6" spans="1:5" ht="15.75" thickBot="1" x14ac:dyDescent="0.3"/>
    <row r="7" spans="1:5" ht="26.25" thickBot="1" x14ac:dyDescent="0.3">
      <c r="A7" s="3" t="s">
        <v>0</v>
      </c>
      <c r="B7" s="24" t="s">
        <v>1</v>
      </c>
      <c r="C7" s="78" t="s">
        <v>2</v>
      </c>
      <c r="D7" s="83" t="s">
        <v>3</v>
      </c>
      <c r="E7" s="80" t="s">
        <v>10</v>
      </c>
    </row>
    <row r="8" spans="1:5" x14ac:dyDescent="0.25">
      <c r="A8" s="117" t="s">
        <v>36</v>
      </c>
      <c r="B8" s="14" t="s">
        <v>37</v>
      </c>
      <c r="C8" s="28">
        <v>251</v>
      </c>
      <c r="D8" s="84">
        <v>251</v>
      </c>
      <c r="E8" s="81" t="s">
        <v>41</v>
      </c>
    </row>
    <row r="9" spans="1:5" x14ac:dyDescent="0.25">
      <c r="A9" s="118"/>
      <c r="B9" s="12" t="s">
        <v>38</v>
      </c>
      <c r="C9" s="32">
        <v>52</v>
      </c>
      <c r="D9" s="77">
        <v>52</v>
      </c>
      <c r="E9" s="73" t="s">
        <v>41</v>
      </c>
    </row>
    <row r="10" spans="1:5" x14ac:dyDescent="0.25">
      <c r="A10" s="118"/>
      <c r="B10" s="12" t="s">
        <v>39</v>
      </c>
      <c r="C10" s="32">
        <v>77</v>
      </c>
      <c r="D10" s="77">
        <v>77</v>
      </c>
      <c r="E10" s="73" t="s">
        <v>41</v>
      </c>
    </row>
    <row r="11" spans="1:5" x14ac:dyDescent="0.25">
      <c r="A11" s="118"/>
      <c r="B11" s="12">
        <v>4695</v>
      </c>
      <c r="C11" s="32">
        <v>422</v>
      </c>
      <c r="D11" s="77">
        <v>422</v>
      </c>
      <c r="E11" s="73" t="s">
        <v>41</v>
      </c>
    </row>
    <row r="12" spans="1:5" x14ac:dyDescent="0.25">
      <c r="A12" s="118"/>
      <c r="B12" s="12">
        <v>4730</v>
      </c>
      <c r="C12" s="32">
        <v>119</v>
      </c>
      <c r="D12" s="77">
        <v>119</v>
      </c>
      <c r="E12" s="73" t="s">
        <v>41</v>
      </c>
    </row>
    <row r="13" spans="1:5" ht="15.75" thickBot="1" x14ac:dyDescent="0.3">
      <c r="A13" s="119"/>
      <c r="B13" s="25">
        <v>4732</v>
      </c>
      <c r="C13" s="79">
        <v>147</v>
      </c>
      <c r="D13" s="85">
        <v>147</v>
      </c>
      <c r="E13" s="82" t="s">
        <v>41</v>
      </c>
    </row>
    <row r="14" spans="1:5" ht="16.5" thickBot="1" x14ac:dyDescent="0.3">
      <c r="A14" s="115" t="s">
        <v>6</v>
      </c>
      <c r="B14" s="116"/>
      <c r="C14" s="116"/>
      <c r="D14" s="86">
        <f>SUM(D8:D13)</f>
        <v>1068</v>
      </c>
      <c r="E14" s="52"/>
    </row>
    <row r="15" spans="1:5" ht="15.75" x14ac:dyDescent="0.25">
      <c r="A15" s="5"/>
      <c r="B15" s="5"/>
      <c r="C15" s="5"/>
      <c r="D15" s="5"/>
    </row>
    <row r="16" spans="1:5" ht="15.75" x14ac:dyDescent="0.25">
      <c r="A16" s="5"/>
      <c r="B16" s="5"/>
      <c r="C16" s="5"/>
      <c r="D16" s="5"/>
    </row>
    <row r="17" spans="1:5" ht="15.75" x14ac:dyDescent="0.25">
      <c r="A17" s="5"/>
      <c r="B17" s="5"/>
      <c r="C17" s="5"/>
      <c r="D17" s="5"/>
    </row>
    <row r="18" spans="1:5" ht="15.75" x14ac:dyDescent="0.25">
      <c r="A18" s="5"/>
      <c r="B18" s="5"/>
      <c r="C18" s="5"/>
      <c r="D18" s="5"/>
    </row>
    <row r="20" spans="1:5" x14ac:dyDescent="0.25">
      <c r="A20" s="100" t="s">
        <v>12</v>
      </c>
      <c r="B20" s="100"/>
      <c r="C20" s="100"/>
      <c r="D20" s="100"/>
      <c r="E20" s="100"/>
    </row>
    <row r="21" spans="1:5" ht="15.75" thickBot="1" x14ac:dyDescent="0.3">
      <c r="A21" s="11"/>
    </row>
    <row r="22" spans="1:5" ht="30.75" thickBot="1" x14ac:dyDescent="0.3">
      <c r="A22" s="8" t="s">
        <v>7</v>
      </c>
      <c r="B22" s="9" t="s">
        <v>16</v>
      </c>
      <c r="C22" s="9" t="s">
        <v>17</v>
      </c>
      <c r="D22" s="94" t="s">
        <v>14</v>
      </c>
      <c r="E22" s="35" t="s">
        <v>13</v>
      </c>
    </row>
    <row r="23" spans="1:5" ht="15.75" thickBot="1" x14ac:dyDescent="0.3">
      <c r="A23" s="10" t="s">
        <v>8</v>
      </c>
      <c r="B23" s="16">
        <f>D14</f>
        <v>1068</v>
      </c>
      <c r="C23" s="47"/>
      <c r="D23" s="93">
        <f>B23*C23</f>
        <v>0</v>
      </c>
      <c r="E23" s="93">
        <f>D23*4</f>
        <v>0</v>
      </c>
    </row>
    <row r="24" spans="1:5" x14ac:dyDescent="0.25">
      <c r="A24" s="101" t="s">
        <v>4</v>
      </c>
      <c r="B24" s="102"/>
      <c r="C24" s="102"/>
      <c r="D24" s="103"/>
      <c r="E24" s="41">
        <f>SUM(E23:E23)</f>
        <v>0</v>
      </c>
    </row>
    <row r="25" spans="1:5" x14ac:dyDescent="0.25">
      <c r="A25" s="104" t="s">
        <v>9</v>
      </c>
      <c r="B25" s="105"/>
      <c r="C25" s="105"/>
      <c r="D25" s="106"/>
      <c r="E25" s="42">
        <f>E24/100*21</f>
        <v>0</v>
      </c>
    </row>
    <row r="26" spans="1:5" ht="15.75" thickBot="1" x14ac:dyDescent="0.3">
      <c r="A26" s="107" t="s">
        <v>5</v>
      </c>
      <c r="B26" s="108"/>
      <c r="C26" s="108"/>
      <c r="D26" s="109"/>
      <c r="E26" s="43">
        <f>E24+E25</f>
        <v>0</v>
      </c>
    </row>
  </sheetData>
  <mergeCells count="8">
    <mergeCell ref="A25:D25"/>
    <mergeCell ref="A26:D26"/>
    <mergeCell ref="A24:D24"/>
    <mergeCell ref="A3:E3"/>
    <mergeCell ref="A5:E5"/>
    <mergeCell ref="A14:C14"/>
    <mergeCell ref="A20:E20"/>
    <mergeCell ref="A8:A1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71EE-826D-49D1-B739-DDD5D83608BB}">
  <dimension ref="A1:E23"/>
  <sheetViews>
    <sheetView topLeftCell="A3" workbookViewId="0">
      <selection activeCell="A3" sqref="A3:E19"/>
    </sheetView>
  </sheetViews>
  <sheetFormatPr defaultColWidth="16.7109375" defaultRowHeight="15" x14ac:dyDescent="0.25"/>
  <cols>
    <col min="1" max="1" width="12.7109375" customWidth="1"/>
    <col min="2" max="2" width="11.5703125" customWidth="1"/>
    <col min="3" max="3" width="14" customWidth="1"/>
    <col min="4" max="4" width="14.7109375" customWidth="1"/>
    <col min="5" max="5" width="22.28515625" customWidth="1"/>
  </cols>
  <sheetData>
    <row r="1" spans="1:5" x14ac:dyDescent="0.25">
      <c r="E1" s="17" t="s">
        <v>11</v>
      </c>
    </row>
    <row r="3" spans="1:5" x14ac:dyDescent="0.25">
      <c r="A3" s="100" t="s">
        <v>33</v>
      </c>
      <c r="B3" s="100"/>
      <c r="C3" s="100"/>
      <c r="D3" s="100"/>
      <c r="E3" s="100"/>
    </row>
    <row r="4" spans="1:5" x14ac:dyDescent="0.25">
      <c r="A4" s="19"/>
      <c r="B4" s="19"/>
      <c r="C4" s="19"/>
      <c r="D4" s="19"/>
    </row>
    <row r="5" spans="1:5" ht="28.5" customHeight="1" x14ac:dyDescent="0.25">
      <c r="A5" s="110" t="s">
        <v>73</v>
      </c>
      <c r="B5" s="110"/>
      <c r="C5" s="110"/>
      <c r="D5" s="110"/>
      <c r="E5" s="110"/>
    </row>
    <row r="6" spans="1:5" ht="15.75" thickBot="1" x14ac:dyDescent="0.3"/>
    <row r="7" spans="1:5" ht="26.25" thickBot="1" x14ac:dyDescent="0.3">
      <c r="A7" s="3" t="s">
        <v>0</v>
      </c>
      <c r="B7" s="1" t="s">
        <v>1</v>
      </c>
      <c r="C7" s="2" t="s">
        <v>2</v>
      </c>
      <c r="D7" s="75" t="s">
        <v>3</v>
      </c>
      <c r="E7" s="71" t="s">
        <v>10</v>
      </c>
    </row>
    <row r="8" spans="1:5" ht="15.75" thickBot="1" x14ac:dyDescent="0.3">
      <c r="A8" s="21" t="s">
        <v>34</v>
      </c>
      <c r="B8" s="14">
        <v>236</v>
      </c>
      <c r="C8" s="7">
        <v>3372</v>
      </c>
      <c r="D8" s="84">
        <v>3372</v>
      </c>
      <c r="E8" s="81" t="s">
        <v>42</v>
      </c>
    </row>
    <row r="9" spans="1:5" ht="16.5" thickBot="1" x14ac:dyDescent="0.3">
      <c r="A9" s="112" t="s">
        <v>6</v>
      </c>
      <c r="B9" s="113"/>
      <c r="C9" s="114"/>
      <c r="D9" s="51">
        <f>SUM(D8:D8)</f>
        <v>3372</v>
      </c>
      <c r="E9" s="74"/>
    </row>
    <row r="10" spans="1:5" ht="15.75" x14ac:dyDescent="0.25">
      <c r="A10" s="5"/>
      <c r="B10" s="5"/>
      <c r="C10" s="5"/>
      <c r="D10" s="5"/>
    </row>
    <row r="11" spans="1:5" ht="15.75" x14ac:dyDescent="0.25">
      <c r="A11" s="5"/>
      <c r="B11" s="5"/>
      <c r="C11" s="5"/>
      <c r="D11" s="5"/>
    </row>
    <row r="13" spans="1:5" x14ac:dyDescent="0.25">
      <c r="A13" s="100" t="s">
        <v>12</v>
      </c>
      <c r="B13" s="100"/>
      <c r="C13" s="100"/>
      <c r="D13" s="100"/>
      <c r="E13" s="100"/>
    </row>
    <row r="14" spans="1:5" ht="15.75" thickBot="1" x14ac:dyDescent="0.3">
      <c r="A14" s="11"/>
    </row>
    <row r="15" spans="1:5" ht="30.75" thickBot="1" x14ac:dyDescent="0.3">
      <c r="A15" s="8" t="s">
        <v>7</v>
      </c>
      <c r="B15" s="9" t="s">
        <v>16</v>
      </c>
      <c r="C15" s="9" t="s">
        <v>17</v>
      </c>
      <c r="D15" s="94" t="s">
        <v>14</v>
      </c>
      <c r="E15" s="35" t="s">
        <v>13</v>
      </c>
    </row>
    <row r="16" spans="1:5" ht="15.75" thickBot="1" x14ac:dyDescent="0.3">
      <c r="A16" s="95" t="s">
        <v>8</v>
      </c>
      <c r="B16" s="96">
        <f>D9</f>
        <v>3372</v>
      </c>
      <c r="C16" s="47"/>
      <c r="D16" s="93">
        <f>B16*C16</f>
        <v>0</v>
      </c>
      <c r="E16" s="93">
        <f>D16*4</f>
        <v>0</v>
      </c>
    </row>
    <row r="17" spans="1:5" x14ac:dyDescent="0.25">
      <c r="A17" s="101" t="s">
        <v>4</v>
      </c>
      <c r="B17" s="102"/>
      <c r="C17" s="102"/>
      <c r="D17" s="103"/>
      <c r="E17" s="41">
        <f>E16</f>
        <v>0</v>
      </c>
    </row>
    <row r="18" spans="1:5" x14ac:dyDescent="0.25">
      <c r="A18" s="104" t="s">
        <v>9</v>
      </c>
      <c r="B18" s="105"/>
      <c r="C18" s="105"/>
      <c r="D18" s="106"/>
      <c r="E18" s="42">
        <f>E17/100*21</f>
        <v>0</v>
      </c>
    </row>
    <row r="19" spans="1:5" ht="15.75" thickBot="1" x14ac:dyDescent="0.3">
      <c r="A19" s="107" t="s">
        <v>5</v>
      </c>
      <c r="B19" s="108"/>
      <c r="C19" s="108"/>
      <c r="D19" s="109"/>
      <c r="E19" s="43">
        <f>E17+E18</f>
        <v>0</v>
      </c>
    </row>
    <row r="23" spans="1:5" x14ac:dyDescent="0.25">
      <c r="A23" s="22"/>
    </row>
  </sheetData>
  <mergeCells count="7">
    <mergeCell ref="A18:D18"/>
    <mergeCell ref="A19:D19"/>
    <mergeCell ref="A3:E3"/>
    <mergeCell ref="A5:E5"/>
    <mergeCell ref="A9:C9"/>
    <mergeCell ref="A13:E13"/>
    <mergeCell ref="A17:D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2D41-05C7-4AE4-957C-B8E4BE5BC0DB}">
  <dimension ref="A1:E32"/>
  <sheetViews>
    <sheetView workbookViewId="0">
      <selection sqref="A1:E29"/>
    </sheetView>
  </sheetViews>
  <sheetFormatPr defaultColWidth="16.7109375" defaultRowHeight="15" x14ac:dyDescent="0.25"/>
  <cols>
    <col min="1" max="1" width="12.42578125" customWidth="1"/>
    <col min="2" max="2" width="12.7109375" customWidth="1"/>
    <col min="3" max="3" width="13.85546875" customWidth="1"/>
    <col min="4" max="4" width="13.28515625" customWidth="1"/>
    <col min="5" max="5" width="35" customWidth="1"/>
  </cols>
  <sheetData>
    <row r="1" spans="1:5" x14ac:dyDescent="0.25">
      <c r="D1" s="17"/>
      <c r="E1" s="17" t="s">
        <v>49</v>
      </c>
    </row>
    <row r="2" spans="1:5" x14ac:dyDescent="0.25">
      <c r="D2" s="17"/>
      <c r="E2" s="17"/>
    </row>
    <row r="4" spans="1:5" x14ac:dyDescent="0.25">
      <c r="A4" s="100" t="s">
        <v>50</v>
      </c>
      <c r="B4" s="100"/>
      <c r="C4" s="100"/>
      <c r="D4" s="100"/>
      <c r="E4" s="100"/>
    </row>
    <row r="5" spans="1:5" x14ac:dyDescent="0.25">
      <c r="A5" s="23"/>
      <c r="B5" s="23"/>
      <c r="C5" s="23"/>
      <c r="D5" s="23"/>
      <c r="E5" s="23"/>
    </row>
    <row r="6" spans="1:5" ht="28.5" customHeight="1" x14ac:dyDescent="0.25">
      <c r="A6" s="110" t="s">
        <v>47</v>
      </c>
      <c r="B6" s="110"/>
      <c r="C6" s="110"/>
      <c r="D6" s="110"/>
      <c r="E6" s="110"/>
    </row>
    <row r="7" spans="1:5" ht="15.75" thickBot="1" x14ac:dyDescent="0.3"/>
    <row r="8" spans="1:5" ht="26.25" thickBot="1" x14ac:dyDescent="0.3">
      <c r="A8" s="3" t="s">
        <v>0</v>
      </c>
      <c r="B8" s="1" t="s">
        <v>1</v>
      </c>
      <c r="C8" s="26" t="s">
        <v>2</v>
      </c>
      <c r="D8" s="75" t="s">
        <v>3</v>
      </c>
      <c r="E8" s="87" t="s">
        <v>51</v>
      </c>
    </row>
    <row r="9" spans="1:5" x14ac:dyDescent="0.25">
      <c r="A9" s="121" t="s">
        <v>52</v>
      </c>
      <c r="B9" s="27" t="s">
        <v>53</v>
      </c>
      <c r="C9" s="28">
        <v>398</v>
      </c>
      <c r="D9" s="84">
        <v>398</v>
      </c>
      <c r="E9" s="88" t="s">
        <v>41</v>
      </c>
    </row>
    <row r="10" spans="1:5" x14ac:dyDescent="0.25">
      <c r="A10" s="122"/>
      <c r="B10" s="29" t="s">
        <v>54</v>
      </c>
      <c r="C10" s="30">
        <v>3284</v>
      </c>
      <c r="D10" s="76">
        <v>800</v>
      </c>
      <c r="E10" s="89" t="s">
        <v>55</v>
      </c>
    </row>
    <row r="11" spans="1:5" x14ac:dyDescent="0.25">
      <c r="A11" s="122"/>
      <c r="B11" s="29" t="s">
        <v>56</v>
      </c>
      <c r="C11" s="30">
        <v>317</v>
      </c>
      <c r="D11" s="76">
        <v>317</v>
      </c>
      <c r="E11" s="89" t="s">
        <v>57</v>
      </c>
    </row>
    <row r="12" spans="1:5" x14ac:dyDescent="0.25">
      <c r="A12" s="122"/>
      <c r="B12" s="29" t="s">
        <v>58</v>
      </c>
      <c r="C12" s="30">
        <v>72</v>
      </c>
      <c r="D12" s="76">
        <v>72</v>
      </c>
      <c r="E12" s="89" t="s">
        <v>42</v>
      </c>
    </row>
    <row r="13" spans="1:5" x14ac:dyDescent="0.25">
      <c r="A13" s="122"/>
      <c r="B13" s="29" t="s">
        <v>59</v>
      </c>
      <c r="C13" s="30">
        <v>2186</v>
      </c>
      <c r="D13" s="91">
        <v>2186</v>
      </c>
      <c r="E13" s="89" t="s">
        <v>42</v>
      </c>
    </row>
    <row r="14" spans="1:5" x14ac:dyDescent="0.25">
      <c r="A14" s="122"/>
      <c r="B14" s="29" t="s">
        <v>60</v>
      </c>
      <c r="C14" s="30">
        <v>9737</v>
      </c>
      <c r="D14" s="91">
        <v>9737</v>
      </c>
      <c r="E14" s="89" t="s">
        <v>42</v>
      </c>
    </row>
    <row r="15" spans="1:5" x14ac:dyDescent="0.25">
      <c r="A15" s="122"/>
      <c r="B15" s="29" t="s">
        <v>61</v>
      </c>
      <c r="C15" s="30">
        <v>2835</v>
      </c>
      <c r="D15" s="91">
        <v>500</v>
      </c>
      <c r="E15" s="89" t="s">
        <v>42</v>
      </c>
    </row>
    <row r="16" spans="1:5" ht="15.75" thickBot="1" x14ac:dyDescent="0.3">
      <c r="A16" s="123"/>
      <c r="B16" s="31" t="s">
        <v>62</v>
      </c>
      <c r="C16" s="32">
        <v>37659</v>
      </c>
      <c r="D16" s="92">
        <v>200</v>
      </c>
      <c r="E16" s="90" t="s">
        <v>41</v>
      </c>
    </row>
    <row r="17" spans="1:5" ht="16.5" thickBot="1" x14ac:dyDescent="0.3">
      <c r="A17" s="112" t="s">
        <v>6</v>
      </c>
      <c r="B17" s="113"/>
      <c r="C17" s="114"/>
      <c r="D17" s="51">
        <f>SUM(D9:D16)</f>
        <v>14210</v>
      </c>
      <c r="E17" s="74"/>
    </row>
    <row r="18" spans="1:5" ht="15.75" x14ac:dyDescent="0.25">
      <c r="A18" s="5"/>
      <c r="B18" s="5"/>
      <c r="C18" s="5"/>
      <c r="D18" s="33"/>
    </row>
    <row r="19" spans="1:5" ht="15.75" x14ac:dyDescent="0.25">
      <c r="A19" s="5"/>
      <c r="B19" s="5"/>
      <c r="C19" s="5"/>
      <c r="D19" s="33"/>
    </row>
    <row r="20" spans="1:5" ht="15.75" x14ac:dyDescent="0.25">
      <c r="A20" s="5"/>
      <c r="B20" s="5"/>
      <c r="C20" s="5"/>
      <c r="D20" s="33"/>
    </row>
    <row r="21" spans="1:5" ht="15.75" x14ac:dyDescent="0.25">
      <c r="A21" s="5"/>
      <c r="B21" s="5"/>
      <c r="C21" s="5"/>
      <c r="D21" s="33"/>
    </row>
    <row r="23" spans="1:5" x14ac:dyDescent="0.25">
      <c r="A23" s="100" t="s">
        <v>12</v>
      </c>
      <c r="B23" s="100"/>
      <c r="C23" s="100"/>
      <c r="D23" s="100"/>
      <c r="E23" s="100"/>
    </row>
    <row r="24" spans="1:5" ht="15.75" thickBot="1" x14ac:dyDescent="0.3">
      <c r="A24" s="11"/>
    </row>
    <row r="25" spans="1:5" ht="45.75" thickBot="1" x14ac:dyDescent="0.3">
      <c r="A25" s="8" t="s">
        <v>7</v>
      </c>
      <c r="B25" s="9" t="s">
        <v>16</v>
      </c>
      <c r="C25" s="9" t="s">
        <v>17</v>
      </c>
      <c r="D25" s="34" t="s">
        <v>14</v>
      </c>
      <c r="E25" s="35" t="s">
        <v>13</v>
      </c>
    </row>
    <row r="26" spans="1:5" ht="15.75" thickBot="1" x14ac:dyDescent="0.3">
      <c r="A26" s="36" t="s">
        <v>8</v>
      </c>
      <c r="B26" s="37">
        <f>D17</f>
        <v>14210</v>
      </c>
      <c r="C26" s="38"/>
      <c r="D26" s="39">
        <f>B26*C26</f>
        <v>0</v>
      </c>
      <c r="E26" s="40">
        <f>D26*4</f>
        <v>0</v>
      </c>
    </row>
    <row r="27" spans="1:5" x14ac:dyDescent="0.25">
      <c r="A27" s="101" t="s">
        <v>4</v>
      </c>
      <c r="B27" s="102"/>
      <c r="C27" s="102"/>
      <c r="D27" s="103"/>
      <c r="E27" s="41">
        <f>E26</f>
        <v>0</v>
      </c>
    </row>
    <row r="28" spans="1:5" x14ac:dyDescent="0.25">
      <c r="A28" s="104" t="s">
        <v>9</v>
      </c>
      <c r="B28" s="105"/>
      <c r="C28" s="105"/>
      <c r="D28" s="106"/>
      <c r="E28" s="42">
        <f>E27/100*21</f>
        <v>0</v>
      </c>
    </row>
    <row r="29" spans="1:5" ht="15.75" thickBot="1" x14ac:dyDescent="0.3">
      <c r="A29" s="107" t="s">
        <v>5</v>
      </c>
      <c r="B29" s="108"/>
      <c r="C29" s="108"/>
      <c r="D29" s="109"/>
      <c r="E29" s="43">
        <f>E27+E28</f>
        <v>0</v>
      </c>
    </row>
    <row r="32" spans="1:5" x14ac:dyDescent="0.25">
      <c r="A32" s="120"/>
      <c r="B32" s="120"/>
      <c r="C32" s="120"/>
      <c r="D32" s="120"/>
      <c r="E32" s="120"/>
    </row>
  </sheetData>
  <mergeCells count="9">
    <mergeCell ref="A29:D29"/>
    <mergeCell ref="A32:E32"/>
    <mergeCell ref="A6:E6"/>
    <mergeCell ref="A4:E4"/>
    <mergeCell ref="A9:A16"/>
    <mergeCell ref="A17:C17"/>
    <mergeCell ref="A23:E23"/>
    <mergeCell ref="A27:D27"/>
    <mergeCell ref="A28:D2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CDFD-D19B-4CA9-9D60-44ADD7C59D90}">
  <dimension ref="A1:E24"/>
  <sheetViews>
    <sheetView workbookViewId="0">
      <selection sqref="A1:E22"/>
    </sheetView>
  </sheetViews>
  <sheetFormatPr defaultColWidth="16.7109375" defaultRowHeight="15" x14ac:dyDescent="0.25"/>
  <cols>
    <col min="1" max="1" width="13.140625" customWidth="1"/>
    <col min="3" max="3" width="13.85546875" customWidth="1"/>
    <col min="4" max="4" width="14" customWidth="1"/>
    <col min="5" max="5" width="24" customWidth="1"/>
  </cols>
  <sheetData>
    <row r="1" spans="1:5" x14ac:dyDescent="0.25">
      <c r="D1" s="17"/>
      <c r="E1" s="17" t="s">
        <v>11</v>
      </c>
    </row>
    <row r="3" spans="1:5" x14ac:dyDescent="0.25">
      <c r="A3" s="100" t="s">
        <v>63</v>
      </c>
      <c r="B3" s="100"/>
      <c r="C3" s="100"/>
      <c r="D3" s="100"/>
      <c r="E3" s="100"/>
    </row>
    <row r="4" spans="1:5" x14ac:dyDescent="0.25">
      <c r="A4" s="23"/>
      <c r="B4" s="23"/>
      <c r="C4" s="23"/>
      <c r="D4" s="23"/>
    </row>
    <row r="5" spans="1:5" ht="15" customHeight="1" x14ac:dyDescent="0.25">
      <c r="A5" s="110" t="s">
        <v>74</v>
      </c>
      <c r="B5" s="110"/>
      <c r="C5" s="110"/>
      <c r="D5" s="110"/>
      <c r="E5" s="110"/>
    </row>
    <row r="6" spans="1:5" ht="15.75" thickBot="1" x14ac:dyDescent="0.3"/>
    <row r="7" spans="1:5" ht="26.25" thickBot="1" x14ac:dyDescent="0.3">
      <c r="A7" s="3" t="s">
        <v>0</v>
      </c>
      <c r="B7" s="1" t="s">
        <v>1</v>
      </c>
      <c r="C7" s="26" t="s">
        <v>2</v>
      </c>
      <c r="D7" s="75" t="s">
        <v>3</v>
      </c>
      <c r="E7" s="87" t="s">
        <v>51</v>
      </c>
    </row>
    <row r="8" spans="1:5" x14ac:dyDescent="0.25">
      <c r="A8" s="121" t="s">
        <v>64</v>
      </c>
      <c r="B8" s="44">
        <v>555</v>
      </c>
      <c r="C8" s="28">
        <v>3914</v>
      </c>
      <c r="D8" s="84">
        <v>3062</v>
      </c>
      <c r="E8" s="81" t="s">
        <v>65</v>
      </c>
    </row>
    <row r="9" spans="1:5" x14ac:dyDescent="0.25">
      <c r="A9" s="122"/>
      <c r="B9" s="45">
        <v>934</v>
      </c>
      <c r="C9" s="30">
        <v>1536</v>
      </c>
      <c r="D9" s="76">
        <v>1536</v>
      </c>
      <c r="E9" s="72" t="s">
        <v>65</v>
      </c>
    </row>
    <row r="10" spans="1:5" ht="15.75" thickBot="1" x14ac:dyDescent="0.3">
      <c r="A10" s="122"/>
      <c r="B10" s="45">
        <v>935</v>
      </c>
      <c r="C10" s="30">
        <v>818</v>
      </c>
      <c r="D10" s="76">
        <v>818</v>
      </c>
      <c r="E10" s="72" t="s">
        <v>65</v>
      </c>
    </row>
    <row r="11" spans="1:5" ht="16.5" thickBot="1" x14ac:dyDescent="0.3">
      <c r="A11" s="112" t="s">
        <v>6</v>
      </c>
      <c r="B11" s="113"/>
      <c r="C11" s="114"/>
      <c r="D11" s="51">
        <f>SUM(D8:D10)</f>
        <v>5416</v>
      </c>
      <c r="E11" s="74"/>
    </row>
    <row r="12" spans="1:5" ht="15.75" x14ac:dyDescent="0.25">
      <c r="A12" s="5"/>
      <c r="B12" s="5"/>
      <c r="C12" s="5"/>
      <c r="D12" s="33"/>
    </row>
    <row r="15" spans="1:5" x14ac:dyDescent="0.25">
      <c r="A15" s="100" t="s">
        <v>12</v>
      </c>
      <c r="B15" s="100"/>
      <c r="C15" s="100"/>
      <c r="D15" s="100"/>
      <c r="E15" s="100"/>
    </row>
    <row r="16" spans="1:5" ht="15.75" thickBot="1" x14ac:dyDescent="0.3">
      <c r="A16" s="11"/>
    </row>
    <row r="17" spans="1:5" ht="30.75" thickBot="1" x14ac:dyDescent="0.3">
      <c r="A17" s="8" t="s">
        <v>7</v>
      </c>
      <c r="B17" s="9" t="s">
        <v>16</v>
      </c>
      <c r="C17" s="9" t="s">
        <v>17</v>
      </c>
      <c r="D17" s="34" t="s">
        <v>14</v>
      </c>
      <c r="E17" s="35" t="s">
        <v>13</v>
      </c>
    </row>
    <row r="18" spans="1:5" ht="15.75" thickBot="1" x14ac:dyDescent="0.3">
      <c r="A18" s="20" t="s">
        <v>8</v>
      </c>
      <c r="B18" s="46">
        <f>D11</f>
        <v>5416</v>
      </c>
      <c r="C18" s="47"/>
      <c r="D18" s="48">
        <f>B18*C18</f>
        <v>0</v>
      </c>
      <c r="E18" s="48">
        <f>D18*4</f>
        <v>0</v>
      </c>
    </row>
    <row r="19" spans="1:5" x14ac:dyDescent="0.25">
      <c r="A19" s="101" t="s">
        <v>4</v>
      </c>
      <c r="B19" s="102"/>
      <c r="C19" s="102"/>
      <c r="D19" s="103"/>
      <c r="E19" s="41">
        <f>SUM(E18:E18)</f>
        <v>0</v>
      </c>
    </row>
    <row r="20" spans="1:5" x14ac:dyDescent="0.25">
      <c r="A20" s="104" t="s">
        <v>9</v>
      </c>
      <c r="B20" s="105"/>
      <c r="C20" s="105"/>
      <c r="D20" s="106"/>
      <c r="E20" s="42">
        <f>E19/100*21</f>
        <v>0</v>
      </c>
    </row>
    <row r="21" spans="1:5" ht="15.75" thickBot="1" x14ac:dyDescent="0.3">
      <c r="A21" s="107" t="s">
        <v>5</v>
      </c>
      <c r="B21" s="108"/>
      <c r="C21" s="108"/>
      <c r="D21" s="109"/>
      <c r="E21" s="43">
        <f>E19+E20</f>
        <v>0</v>
      </c>
    </row>
    <row r="24" spans="1:5" x14ac:dyDescent="0.25">
      <c r="A24" s="120"/>
      <c r="B24" s="120"/>
      <c r="C24" s="120"/>
      <c r="D24" s="120"/>
      <c r="E24" s="120"/>
    </row>
  </sheetData>
  <mergeCells count="9">
    <mergeCell ref="A20:D20"/>
    <mergeCell ref="A21:D21"/>
    <mergeCell ref="A24:E24"/>
    <mergeCell ref="A3:E3"/>
    <mergeCell ref="A5:E5"/>
    <mergeCell ref="A8:A10"/>
    <mergeCell ref="A11:C11"/>
    <mergeCell ref="A15:E15"/>
    <mergeCell ref="A19:D1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B2738-22E3-4484-9621-ECF4226310F2}">
  <dimension ref="A1:E23"/>
  <sheetViews>
    <sheetView workbookViewId="0">
      <selection sqref="A1:E21"/>
    </sheetView>
  </sheetViews>
  <sheetFormatPr defaultColWidth="16.7109375" defaultRowHeight="15" x14ac:dyDescent="0.25"/>
  <cols>
    <col min="1" max="1" width="13.140625" customWidth="1"/>
    <col min="2" max="2" width="14.5703125" customWidth="1"/>
    <col min="3" max="3" width="15" customWidth="1"/>
    <col min="4" max="4" width="15.28515625" customWidth="1"/>
    <col min="5" max="5" width="16.42578125" customWidth="1"/>
  </cols>
  <sheetData>
    <row r="1" spans="1:5" x14ac:dyDescent="0.25">
      <c r="D1" s="17"/>
      <c r="E1" s="17" t="s">
        <v>11</v>
      </c>
    </row>
    <row r="3" spans="1:5" x14ac:dyDescent="0.25">
      <c r="A3" s="100" t="s">
        <v>66</v>
      </c>
      <c r="B3" s="100"/>
      <c r="C3" s="100"/>
      <c r="D3" s="100"/>
      <c r="E3" s="100"/>
    </row>
    <row r="4" spans="1:5" x14ac:dyDescent="0.25">
      <c r="A4" s="23"/>
      <c r="B4" s="23"/>
      <c r="C4" s="23"/>
      <c r="D4" s="23"/>
    </row>
    <row r="5" spans="1:5" ht="29.25" customHeight="1" x14ac:dyDescent="0.25">
      <c r="A5" s="110" t="s">
        <v>75</v>
      </c>
      <c r="B5" s="110"/>
      <c r="C5" s="110"/>
      <c r="D5" s="110"/>
      <c r="E5" s="110"/>
    </row>
    <row r="6" spans="1:5" ht="15.75" thickBot="1" x14ac:dyDescent="0.3"/>
    <row r="7" spans="1:5" ht="26.25" thickBot="1" x14ac:dyDescent="0.3">
      <c r="A7" s="3" t="s">
        <v>0</v>
      </c>
      <c r="B7" s="1" t="s">
        <v>1</v>
      </c>
      <c r="C7" s="26" t="s">
        <v>2</v>
      </c>
      <c r="D7" s="75" t="s">
        <v>3</v>
      </c>
      <c r="E7" s="97" t="s">
        <v>51</v>
      </c>
    </row>
    <row r="8" spans="1:5" x14ac:dyDescent="0.25">
      <c r="A8" s="124" t="s">
        <v>67</v>
      </c>
      <c r="B8" s="49" t="s">
        <v>68</v>
      </c>
      <c r="C8" s="28">
        <v>1222</v>
      </c>
      <c r="D8" s="84">
        <v>1222</v>
      </c>
      <c r="E8" s="98" t="s">
        <v>41</v>
      </c>
    </row>
    <row r="9" spans="1:5" ht="15.75" thickBot="1" x14ac:dyDescent="0.3">
      <c r="A9" s="125"/>
      <c r="B9" s="50" t="s">
        <v>69</v>
      </c>
      <c r="C9" s="30">
        <v>3252</v>
      </c>
      <c r="D9" s="76">
        <v>2750</v>
      </c>
      <c r="E9" s="99" t="s">
        <v>41</v>
      </c>
    </row>
    <row r="10" spans="1:5" ht="16.5" thickBot="1" x14ac:dyDescent="0.3">
      <c r="A10" s="112" t="s">
        <v>6</v>
      </c>
      <c r="B10" s="113"/>
      <c r="C10" s="114"/>
      <c r="D10" s="51">
        <f>SUM(D8:D9)</f>
        <v>3972</v>
      </c>
      <c r="E10" s="52"/>
    </row>
    <row r="11" spans="1:5" ht="15.75" x14ac:dyDescent="0.25">
      <c r="A11" s="5"/>
      <c r="B11" s="5"/>
      <c r="C11" s="5"/>
      <c r="D11" s="33"/>
    </row>
    <row r="14" spans="1:5" x14ac:dyDescent="0.25">
      <c r="A14" s="100" t="s">
        <v>12</v>
      </c>
      <c r="B14" s="100"/>
      <c r="C14" s="100"/>
      <c r="D14" s="100"/>
      <c r="E14" s="100"/>
    </row>
    <row r="15" spans="1:5" ht="15.75" thickBot="1" x14ac:dyDescent="0.3">
      <c r="A15" s="11"/>
    </row>
    <row r="16" spans="1:5" ht="30.75" thickBot="1" x14ac:dyDescent="0.3">
      <c r="A16" s="8" t="s">
        <v>7</v>
      </c>
      <c r="B16" s="9" t="s">
        <v>16</v>
      </c>
      <c r="C16" s="9" t="s">
        <v>17</v>
      </c>
      <c r="D16" s="34" t="s">
        <v>14</v>
      </c>
      <c r="E16" s="35" t="s">
        <v>13</v>
      </c>
    </row>
    <row r="17" spans="1:5" ht="15.75" thickBot="1" x14ac:dyDescent="0.3">
      <c r="A17" s="20" t="s">
        <v>8</v>
      </c>
      <c r="B17" s="46">
        <f>D10</f>
        <v>3972</v>
      </c>
      <c r="C17" s="47"/>
      <c r="D17" s="48">
        <f>B17*C17</f>
        <v>0</v>
      </c>
      <c r="E17" s="48">
        <f>D17*4</f>
        <v>0</v>
      </c>
    </row>
    <row r="18" spans="1:5" x14ac:dyDescent="0.25">
      <c r="A18" s="101" t="s">
        <v>4</v>
      </c>
      <c r="B18" s="102"/>
      <c r="C18" s="102"/>
      <c r="D18" s="103"/>
      <c r="E18" s="41">
        <f>SUM(E17:E17)</f>
        <v>0</v>
      </c>
    </row>
    <row r="19" spans="1:5" x14ac:dyDescent="0.25">
      <c r="A19" s="104" t="s">
        <v>9</v>
      </c>
      <c r="B19" s="105"/>
      <c r="C19" s="105"/>
      <c r="D19" s="106"/>
      <c r="E19" s="42">
        <f>E18/100*21</f>
        <v>0</v>
      </c>
    </row>
    <row r="20" spans="1:5" ht="15.75" thickBot="1" x14ac:dyDescent="0.3">
      <c r="A20" s="107" t="s">
        <v>5</v>
      </c>
      <c r="B20" s="108"/>
      <c r="C20" s="108"/>
      <c r="D20" s="109"/>
      <c r="E20" s="43">
        <f>E18+E19</f>
        <v>0</v>
      </c>
    </row>
    <row r="23" spans="1:5" x14ac:dyDescent="0.25">
      <c r="A23" s="120"/>
      <c r="B23" s="120"/>
      <c r="C23" s="120"/>
      <c r="D23" s="120"/>
      <c r="E23" s="120"/>
    </row>
  </sheetData>
  <mergeCells count="9">
    <mergeCell ref="A19:D19"/>
    <mergeCell ref="A20:D20"/>
    <mergeCell ref="A23:E23"/>
    <mergeCell ref="A3:E3"/>
    <mergeCell ref="A5:E5"/>
    <mergeCell ref="A8:A9"/>
    <mergeCell ref="A10:C10"/>
    <mergeCell ref="A14:E14"/>
    <mergeCell ref="A18:D1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1AAA0-7F22-480D-9855-7A8B35C626DE}">
  <dimension ref="A2:D13"/>
  <sheetViews>
    <sheetView tabSelected="1" workbookViewId="0">
      <selection sqref="A1:D13"/>
    </sheetView>
  </sheetViews>
  <sheetFormatPr defaultColWidth="16.7109375" defaultRowHeight="15" x14ac:dyDescent="0.25"/>
  <cols>
    <col min="1" max="1" width="22" customWidth="1"/>
    <col min="2" max="2" width="17" customWidth="1"/>
  </cols>
  <sheetData>
    <row r="2" spans="1:4" x14ac:dyDescent="0.25">
      <c r="A2" s="100" t="s">
        <v>18</v>
      </c>
      <c r="B2" s="100"/>
      <c r="C2" s="100"/>
      <c r="D2" s="100"/>
    </row>
    <row r="3" spans="1:4" ht="15.75" thickBot="1" x14ac:dyDescent="0.3">
      <c r="A3" s="11"/>
    </row>
    <row r="4" spans="1:4" ht="30.75" thickBot="1" x14ac:dyDescent="0.3">
      <c r="A4" s="59" t="s">
        <v>0</v>
      </c>
      <c r="B4" s="55" t="s">
        <v>4</v>
      </c>
      <c r="C4" s="63" t="s">
        <v>19</v>
      </c>
      <c r="D4" s="67" t="s">
        <v>20</v>
      </c>
    </row>
    <row r="5" spans="1:4" x14ac:dyDescent="0.25">
      <c r="A5" s="60" t="s">
        <v>43</v>
      </c>
      <c r="B5" s="56">
        <f>Slatina!E30</f>
        <v>0</v>
      </c>
      <c r="C5" s="64">
        <f>B5/100*21</f>
        <v>0</v>
      </c>
      <c r="D5" s="68">
        <f>B5+C5</f>
        <v>0</v>
      </c>
    </row>
    <row r="6" spans="1:4" x14ac:dyDescent="0.25">
      <c r="A6" s="61" t="s">
        <v>44</v>
      </c>
      <c r="B6" s="57">
        <f>Tuřany!E24</f>
        <v>0</v>
      </c>
      <c r="C6" s="65">
        <f>B6/100*21</f>
        <v>0</v>
      </c>
      <c r="D6" s="53">
        <f>B6+C6</f>
        <v>0</v>
      </c>
    </row>
    <row r="7" spans="1:4" x14ac:dyDescent="0.25">
      <c r="A7" s="61" t="s">
        <v>45</v>
      </c>
      <c r="B7" s="57">
        <f>Dvorska!E17</f>
        <v>0</v>
      </c>
      <c r="C7" s="65">
        <f>B7/100*21</f>
        <v>0</v>
      </c>
      <c r="D7" s="53">
        <f>B7+C7</f>
        <v>0</v>
      </c>
    </row>
    <row r="8" spans="1:4" x14ac:dyDescent="0.25">
      <c r="A8" s="61" t="s">
        <v>70</v>
      </c>
      <c r="B8" s="57">
        <f>Černovice!E27</f>
        <v>0</v>
      </c>
      <c r="C8" s="65">
        <f t="shared" ref="C8:C10" si="0">B8/100*21</f>
        <v>0</v>
      </c>
      <c r="D8" s="53">
        <f t="shared" ref="D8:D10" si="1">B8+C8</f>
        <v>0</v>
      </c>
    </row>
    <row r="9" spans="1:4" x14ac:dyDescent="0.25">
      <c r="A9" s="61" t="s">
        <v>71</v>
      </c>
      <c r="B9" s="57">
        <f>Přízřenice!E19</f>
        <v>0</v>
      </c>
      <c r="C9" s="65">
        <f t="shared" si="0"/>
        <v>0</v>
      </c>
      <c r="D9" s="53">
        <f t="shared" si="1"/>
        <v>0</v>
      </c>
    </row>
    <row r="10" spans="1:4" ht="15.75" thickBot="1" x14ac:dyDescent="0.3">
      <c r="A10" s="62" t="s">
        <v>72</v>
      </c>
      <c r="B10" s="58">
        <f>Br.Ivanovice!E18</f>
        <v>0</v>
      </c>
      <c r="C10" s="66">
        <f t="shared" si="0"/>
        <v>0</v>
      </c>
      <c r="D10" s="69">
        <f t="shared" si="1"/>
        <v>0</v>
      </c>
    </row>
    <row r="11" spans="1:4" x14ac:dyDescent="0.25">
      <c r="A11" s="126" t="s">
        <v>4</v>
      </c>
      <c r="B11" s="127"/>
      <c r="C11" s="127"/>
      <c r="D11" s="70">
        <f>SUM(D5:D10)</f>
        <v>0</v>
      </c>
    </row>
    <row r="12" spans="1:4" x14ac:dyDescent="0.25">
      <c r="A12" s="104" t="s">
        <v>21</v>
      </c>
      <c r="B12" s="105"/>
      <c r="C12" s="105"/>
      <c r="D12" s="53">
        <f>SUM(C5:C10)</f>
        <v>0</v>
      </c>
    </row>
    <row r="13" spans="1:4" ht="15.75" thickBot="1" x14ac:dyDescent="0.3">
      <c r="A13" s="107" t="s">
        <v>5</v>
      </c>
      <c r="B13" s="108"/>
      <c r="C13" s="108"/>
      <c r="D13" s="54">
        <f>SUM(D5:D10)</f>
        <v>0</v>
      </c>
    </row>
  </sheetData>
  <mergeCells count="4">
    <mergeCell ref="A2:D2"/>
    <mergeCell ref="A11:C11"/>
    <mergeCell ref="A12:C12"/>
    <mergeCell ref="A13:C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Slatina</vt:lpstr>
      <vt:lpstr>Tuřany</vt:lpstr>
      <vt:lpstr>Dvorska</vt:lpstr>
      <vt:lpstr>Černovice</vt:lpstr>
      <vt:lpstr>Přízřenice</vt:lpstr>
      <vt:lpstr>Br.Ivanovice</vt:lpstr>
      <vt:lpstr>REKAPITULACE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Smolíková Miroslava</dc:creator>
  <cp:lastModifiedBy>Smolíková Miroslava</cp:lastModifiedBy>
  <cp:lastPrinted>2022-01-20T08:27:51Z</cp:lastPrinted>
  <dcterms:created xsi:type="dcterms:W3CDTF">2021-01-25T06:42:47Z</dcterms:created>
  <dcterms:modified xsi:type="dcterms:W3CDTF">2022-01-20T08:42:05Z</dcterms:modified>
</cp:coreProperties>
</file>