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molikom\Desktop\Pracovní\VŘ\VŘ 2022\Strýček\k.ú. Staré Brno,Ponava,Veveří,Stránice,Bohunice\ZD\"/>
    </mc:Choice>
  </mc:AlternateContent>
  <xr:revisionPtr revIDLastSave="0" documentId="13_ncr:1_{B4439FE9-13EC-4D66-9953-F2D87CC8E259}" xr6:coauthVersionLast="41" xr6:coauthVersionMax="41" xr10:uidLastSave="{00000000-0000-0000-0000-000000000000}"/>
  <bookViews>
    <workbookView xWindow="-120" yWindow="-120" windowWidth="29040" windowHeight="15840" activeTab="5" xr2:uid="{74D28601-FA8E-44E6-8208-A001BAA3F63D}"/>
  </bookViews>
  <sheets>
    <sheet name="Staré Brno" sheetId="13" r:id="rId1"/>
    <sheet name="Ponava" sheetId="16" r:id="rId2"/>
    <sheet name="Komárov" sheetId="20" r:id="rId3"/>
    <sheet name="Stránice" sheetId="18" r:id="rId4"/>
    <sheet name="Bohunice" sheetId="17" r:id="rId5"/>
    <sheet name="REKAPITULACE" sheetId="15" r:id="rId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10" i="17" l="1"/>
  <c r="A28" i="17" s="1"/>
  <c r="C8" i="18"/>
  <c r="A26" i="18" s="1"/>
  <c r="C10" i="20"/>
  <c r="A27" i="20" s="1"/>
  <c r="C27" i="20" l="1"/>
  <c r="D27" i="20" s="1"/>
  <c r="D28" i="20" s="1"/>
  <c r="B7" i="15" s="1"/>
  <c r="C7" i="15" l="1"/>
  <c r="D7" i="15"/>
  <c r="D29" i="20"/>
  <c r="D30" i="20" s="1"/>
  <c r="D10" i="13"/>
  <c r="C28" i="17"/>
  <c r="D28" i="17" s="1"/>
  <c r="D29" i="17" s="1"/>
  <c r="B9" i="15" s="1"/>
  <c r="C26" i="18"/>
  <c r="D26" i="18" s="1"/>
  <c r="D27" i="18" s="1"/>
  <c r="B8" i="15" s="1"/>
  <c r="D8" i="16"/>
  <c r="A25" i="16" s="1"/>
  <c r="C25" i="16" s="1"/>
  <c r="D25" i="16" s="1"/>
  <c r="D26" i="16" s="1"/>
  <c r="B6" i="15" s="1"/>
  <c r="C6" i="15" s="1"/>
  <c r="D6" i="15" s="1"/>
  <c r="C9" i="15" l="1"/>
  <c r="D9" i="15"/>
  <c r="C8" i="15"/>
  <c r="D8" i="15"/>
  <c r="D30" i="17"/>
  <c r="D31" i="17" s="1"/>
  <c r="D28" i="18"/>
  <c r="D29" i="18" s="1"/>
  <c r="D27" i="16"/>
  <c r="D28" i="16" s="1"/>
  <c r="A25" i="13"/>
  <c r="C25" i="13" l="1"/>
  <c r="D25" i="13" s="1"/>
  <c r="D26" i="13" s="1"/>
  <c r="B5" i="15" s="1"/>
  <c r="D10" i="15" l="1"/>
  <c r="C5" i="15"/>
  <c r="D11" i="15" s="1"/>
  <c r="D27" i="13"/>
  <c r="D5" i="15" l="1"/>
  <c r="D12" i="15" s="1"/>
  <c r="D28" i="13"/>
</calcChain>
</file>

<file path=xl/sharedStrings.xml><?xml version="1.0" encoding="utf-8"?>
<sst xmlns="http://schemas.openxmlformats.org/spreadsheetml/2006/main" count="174" uniqueCount="63">
  <si>
    <t>Katastr</t>
  </si>
  <si>
    <t>Pozemky p.č.</t>
  </si>
  <si>
    <t>CENA CELKEM BEZ DPH</t>
  </si>
  <si>
    <t>CENA CELKEM VČ. DPH</t>
  </si>
  <si>
    <t>CELKEM m2 PRO ÚKLID</t>
  </si>
  <si>
    <t>DPH 21 %</t>
  </si>
  <si>
    <t>REKAPITULACE CENY</t>
  </si>
  <si>
    <t>CENA CELKEM ZA CELÉ PLNĚNÍ</t>
  </si>
  <si>
    <t xml:space="preserve">MJ/M2 </t>
  </si>
  <si>
    <t xml:space="preserve">CENA/MJ </t>
  </si>
  <si>
    <t>CENA CELKEM           1 PLNĚNÍ</t>
  </si>
  <si>
    <t>Vymezení plnění:</t>
  </si>
  <si>
    <t>duben - květen</t>
  </si>
  <si>
    <t>červen - červenec</t>
  </si>
  <si>
    <t>srpen</t>
  </si>
  <si>
    <t>říjen - listopad</t>
  </si>
  <si>
    <r>
      <t xml:space="preserve">říjen - listopad </t>
    </r>
    <r>
      <rPr>
        <sz val="12"/>
        <color theme="1"/>
        <rFont val="Calibri"/>
        <family val="2"/>
        <charset val="238"/>
        <scheme val="minor"/>
      </rPr>
      <t>(s pokosy)</t>
    </r>
  </si>
  <si>
    <t>podzimní výhrab listí</t>
  </si>
  <si>
    <t>četnost</t>
  </si>
  <si>
    <t>Příloha č. 2</t>
  </si>
  <si>
    <t>REKAPITULACE CELKOVÉ CENY ZAKÁZKY</t>
  </si>
  <si>
    <t>DPH 21%</t>
  </si>
  <si>
    <t>CENA CELKEM VČETNĚ DPH</t>
  </si>
  <si>
    <t>CELKEM DPH 21 %</t>
  </si>
  <si>
    <t>včetně ekologické likvidace veškerého odpadu a fotodokumentace</t>
  </si>
  <si>
    <t>Celková výměra pozemku m2</t>
  </si>
  <si>
    <t>Bohunice</t>
  </si>
  <si>
    <t>Plocha pro úklid  m2</t>
  </si>
  <si>
    <t>Termíny v roce 2022</t>
  </si>
  <si>
    <t>1010 (P41)</t>
  </si>
  <si>
    <t>1011 (P41)</t>
  </si>
  <si>
    <t>1012 (P41)</t>
  </si>
  <si>
    <t>1009 (P43)</t>
  </si>
  <si>
    <t>pokos travnatého porostu</t>
  </si>
  <si>
    <t>Poznámka</t>
  </si>
  <si>
    <t>přezahrádka</t>
  </si>
  <si>
    <t xml:space="preserve">SOUPIS POZEMKŮ k.ú. Staré Brno </t>
  </si>
  <si>
    <t>Staré Brno</t>
  </si>
  <si>
    <t>Ponava</t>
  </si>
  <si>
    <t>Stránice</t>
  </si>
  <si>
    <t>k.ú. Staré Brno - Pellicova 41, 43</t>
  </si>
  <si>
    <t>k.ú. Ponava - Rybníček 11</t>
  </si>
  <si>
    <t>600/1</t>
  </si>
  <si>
    <t xml:space="preserve">605/1 </t>
  </si>
  <si>
    <t>SOUPIS POZEMKŮ k.ú. Ponava</t>
  </si>
  <si>
    <t>SOUPIS POZEMKŮ k.ú. Komárov</t>
  </si>
  <si>
    <t>k.ú. Komárov - Lomená 48</t>
  </si>
  <si>
    <t>214/4</t>
  </si>
  <si>
    <t>214/10</t>
  </si>
  <si>
    <t>214/11</t>
  </si>
  <si>
    <t>214/16</t>
  </si>
  <si>
    <t>pokos travnatého porostu, sběr odpadu</t>
  </si>
  <si>
    <t>jednorázové odstranění náletových dřevin</t>
  </si>
  <si>
    <r>
      <t>červen - červenec</t>
    </r>
    <r>
      <rPr>
        <sz val="12"/>
        <color theme="1"/>
        <rFont val="Calibri"/>
        <family val="2"/>
        <charset val="238"/>
        <scheme val="minor"/>
      </rPr>
      <t xml:space="preserve"> (s pokosy)</t>
    </r>
  </si>
  <si>
    <t>údržba okrasného porostu</t>
  </si>
  <si>
    <t>SOUPIS POZEMKŮ k.ú. Stránice</t>
  </si>
  <si>
    <t>425/1</t>
  </si>
  <si>
    <t>426/2</t>
  </si>
  <si>
    <t>SOUPIS POZEMKŮ k.ú. Bohunice</t>
  </si>
  <si>
    <t>k.ú. Bohunice</t>
  </si>
  <si>
    <t>k.ú. Stránice</t>
  </si>
  <si>
    <t>prořez okrasných dřevin, likvidace plevela na cestách</t>
  </si>
  <si>
    <t>Komárov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</si>
</sst>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5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3">
    <xf numFmtId="0" fontId="0" fillId="0" borderId="0" xfId="0"/>
    <xf numFmtId="0" fontId="4" fillId="0" borderId="0" xfId="0" applyFont="1" applyBorder="1" applyAlignment="1">
      <alignment horizontal="left"/>
    </xf>
    <xf numFmtId="0" fontId="1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0" xfId="0" applyFont="1"/>
    <xf numFmtId="0" fontId="2" fillId="0" borderId="7" xfId="0" applyFont="1" applyFill="1" applyBorder="1" applyAlignment="1">
      <alignment horizontal="center"/>
    </xf>
    <xf numFmtId="0" fontId="0" fillId="0" borderId="0" xfId="0" applyAlignment="1">
      <alignment horizontal="right"/>
    </xf>
    <xf numFmtId="0" fontId="1" fillId="0" borderId="3" xfId="0" applyFont="1" applyFill="1" applyBorder="1" applyAlignment="1">
      <alignment horizontal="center" vertical="center" wrapText="1"/>
    </xf>
    <xf numFmtId="4" fontId="1" fillId="0" borderId="4" xfId="0" applyNumberFormat="1" applyFont="1" applyBorder="1"/>
    <xf numFmtId="4" fontId="1" fillId="0" borderId="5" xfId="0" applyNumberFormat="1" applyFont="1" applyBorder="1"/>
    <xf numFmtId="4" fontId="1" fillId="0" borderId="6" xfId="0" applyNumberFormat="1" applyFont="1" applyBorder="1"/>
    <xf numFmtId="4" fontId="0" fillId="0" borderId="5" xfId="0" applyNumberFormat="1" applyBorder="1"/>
    <xf numFmtId="0" fontId="1" fillId="0" borderId="0" xfId="0" applyFont="1" applyAlignment="1"/>
    <xf numFmtId="4" fontId="0" fillId="0" borderId="5" xfId="0" applyNumberFormat="1" applyFill="1" applyBorder="1"/>
    <xf numFmtId="3" fontId="1" fillId="0" borderId="7" xfId="0" applyNumberFormat="1" applyFont="1" applyBorder="1" applyAlignment="1">
      <alignment horizontal="center"/>
    </xf>
    <xf numFmtId="0" fontId="4" fillId="0" borderId="0" xfId="0" applyFont="1" applyAlignment="1">
      <alignment horizontal="center"/>
    </xf>
    <xf numFmtId="4" fontId="0" fillId="2" borderId="17" xfId="0" applyNumberFormat="1" applyFill="1" applyBorder="1" applyAlignment="1">
      <alignment horizontal="center"/>
    </xf>
    <xf numFmtId="0" fontId="1" fillId="0" borderId="25" xfId="0" applyFont="1" applyBorder="1" applyAlignment="1">
      <alignment horizontal="center" vertical="center"/>
    </xf>
    <xf numFmtId="4" fontId="1" fillId="0" borderId="29" xfId="0" applyNumberFormat="1" applyFont="1" applyBorder="1" applyAlignment="1">
      <alignment horizontal="center" vertical="center" wrapText="1"/>
    </xf>
    <xf numFmtId="0" fontId="1" fillId="0" borderId="30" xfId="0" applyFont="1" applyBorder="1" applyAlignment="1">
      <alignment horizontal="center" vertical="center"/>
    </xf>
    <xf numFmtId="0" fontId="1" fillId="0" borderId="31" xfId="0" applyFont="1" applyBorder="1" applyAlignment="1">
      <alignment horizontal="center" vertical="center" wrapText="1"/>
    </xf>
    <xf numFmtId="0" fontId="1" fillId="0" borderId="32" xfId="0" applyFont="1" applyBorder="1" applyAlignment="1">
      <alignment horizontal="center"/>
    </xf>
    <xf numFmtId="4" fontId="0" fillId="0" borderId="33" xfId="0" applyNumberFormat="1" applyBorder="1" applyAlignment="1">
      <alignment horizontal="right"/>
    </xf>
    <xf numFmtId="4" fontId="0" fillId="0" borderId="34" xfId="0" applyNumberFormat="1" applyBorder="1"/>
    <xf numFmtId="4" fontId="0" fillId="0" borderId="4" xfId="0" applyNumberFormat="1" applyBorder="1"/>
    <xf numFmtId="0" fontId="1" fillId="0" borderId="35" xfId="0" applyFont="1" applyBorder="1" applyAlignment="1">
      <alignment horizontal="center"/>
    </xf>
    <xf numFmtId="4" fontId="0" fillId="0" borderId="36" xfId="0" applyNumberFormat="1" applyBorder="1" applyAlignment="1">
      <alignment horizontal="right"/>
    </xf>
    <xf numFmtId="0" fontId="1" fillId="0" borderId="38" xfId="0" applyFont="1" applyBorder="1" applyAlignment="1">
      <alignment horizontal="center"/>
    </xf>
    <xf numFmtId="4" fontId="0" fillId="0" borderId="39" xfId="0" applyNumberFormat="1" applyBorder="1" applyAlignment="1">
      <alignment horizontal="right"/>
    </xf>
    <xf numFmtId="4" fontId="0" fillId="0" borderId="40" xfId="0" applyNumberFormat="1" applyBorder="1"/>
    <xf numFmtId="4" fontId="0" fillId="0" borderId="16" xfId="0" applyNumberFormat="1" applyBorder="1"/>
    <xf numFmtId="0" fontId="2" fillId="0" borderId="26" xfId="0" applyFont="1" applyFill="1" applyBorder="1" applyAlignment="1">
      <alignment horizontal="center"/>
    </xf>
    <xf numFmtId="0" fontId="2" fillId="0" borderId="18" xfId="0" applyFont="1" applyFill="1" applyBorder="1" applyAlignment="1">
      <alignment horizontal="center"/>
    </xf>
    <xf numFmtId="3" fontId="3" fillId="0" borderId="41" xfId="0" applyNumberFormat="1" applyFont="1" applyFill="1" applyBorder="1" applyAlignment="1">
      <alignment horizontal="center" vertical="center"/>
    </xf>
    <xf numFmtId="3" fontId="3" fillId="0" borderId="42" xfId="0" applyNumberFormat="1" applyFont="1" applyFill="1" applyBorder="1" applyAlignment="1">
      <alignment horizontal="center" vertical="center"/>
    </xf>
    <xf numFmtId="3" fontId="3" fillId="0" borderId="43" xfId="0" applyNumberFormat="1" applyFont="1" applyFill="1" applyBorder="1" applyAlignment="1">
      <alignment horizontal="center" vertical="center"/>
    </xf>
    <xf numFmtId="3" fontId="4" fillId="0" borderId="44" xfId="0" applyNumberFormat="1" applyFont="1" applyBorder="1" applyAlignment="1">
      <alignment horizontal="center" vertical="center"/>
    </xf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4" fillId="0" borderId="10" xfId="0" applyFont="1" applyBorder="1" applyAlignment="1">
      <alignment horizontal="left" wrapText="1"/>
    </xf>
    <xf numFmtId="0" fontId="3" fillId="0" borderId="41" xfId="0" applyFont="1" applyBorder="1" applyAlignment="1">
      <alignment horizontal="center"/>
    </xf>
    <xf numFmtId="0" fontId="3" fillId="0" borderId="42" xfId="0" applyFont="1" applyBorder="1" applyAlignment="1">
      <alignment horizontal="center"/>
    </xf>
    <xf numFmtId="0" fontId="3" fillId="0" borderId="43" xfId="0" applyFont="1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45" xfId="0" applyFont="1" applyBorder="1" applyAlignment="1">
      <alignment horizontal="center" vertical="center" wrapText="1"/>
    </xf>
    <xf numFmtId="0" fontId="0" fillId="0" borderId="3" xfId="0" applyBorder="1"/>
    <xf numFmtId="0" fontId="2" fillId="0" borderId="3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/>
    </xf>
    <xf numFmtId="0" fontId="0" fillId="0" borderId="0" xfId="0" applyBorder="1"/>
    <xf numFmtId="0" fontId="2" fillId="0" borderId="3" xfId="0" applyFont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4" fillId="0" borderId="23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2" fillId="0" borderId="46" xfId="0" applyFont="1" applyFill="1" applyBorder="1" applyAlignment="1">
      <alignment horizontal="center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3" fontId="3" fillId="0" borderId="4" xfId="0" applyNumberFormat="1" applyFont="1" applyFill="1" applyBorder="1" applyAlignment="1">
      <alignment horizontal="center" vertical="center"/>
    </xf>
    <xf numFmtId="3" fontId="3" fillId="0" borderId="16" xfId="0" applyNumberFormat="1" applyFont="1" applyFill="1" applyBorder="1" applyAlignment="1">
      <alignment horizontal="center" vertical="center"/>
    </xf>
    <xf numFmtId="3" fontId="3" fillId="0" borderId="5" xfId="0" applyNumberFormat="1" applyFont="1" applyFill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45" xfId="0" applyFont="1" applyBorder="1" applyAlignment="1">
      <alignment horizontal="center"/>
    </xf>
    <xf numFmtId="0" fontId="4" fillId="0" borderId="10" xfId="0" applyFont="1" applyBorder="1" applyAlignment="1">
      <alignment horizontal="center" wrapText="1"/>
    </xf>
    <xf numFmtId="3" fontId="3" fillId="0" borderId="6" xfId="0" applyNumberFormat="1" applyFont="1" applyFill="1" applyBorder="1" applyAlignment="1">
      <alignment horizontal="center" vertical="center"/>
    </xf>
    <xf numFmtId="0" fontId="2" fillId="0" borderId="10" xfId="0" applyFont="1" applyBorder="1" applyAlignment="1">
      <alignment horizontal="center" vertical="center" wrapText="1"/>
    </xf>
    <xf numFmtId="0" fontId="2" fillId="0" borderId="47" xfId="0" applyFont="1" applyBorder="1" applyAlignment="1">
      <alignment horizontal="center" vertical="center" wrapText="1"/>
    </xf>
    <xf numFmtId="0" fontId="2" fillId="0" borderId="5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/>
    </xf>
    <xf numFmtId="0" fontId="2" fillId="0" borderId="30" xfId="0" applyFont="1" applyBorder="1" applyAlignment="1">
      <alignment horizontal="center" vertical="center" wrapText="1"/>
    </xf>
    <xf numFmtId="0" fontId="2" fillId="0" borderId="31" xfId="0" applyFont="1" applyBorder="1" applyAlignment="1">
      <alignment horizontal="center" vertical="center" wrapText="1"/>
    </xf>
    <xf numFmtId="3" fontId="4" fillId="0" borderId="51" xfId="0" applyNumberFormat="1" applyFont="1" applyBorder="1" applyAlignment="1">
      <alignment horizontal="center" vertical="center"/>
    </xf>
    <xf numFmtId="0" fontId="1" fillId="0" borderId="52" xfId="0" applyFont="1" applyBorder="1" applyAlignment="1">
      <alignment horizontal="center"/>
    </xf>
    <xf numFmtId="3" fontId="3" fillId="0" borderId="34" xfId="0" applyNumberFormat="1" applyFont="1" applyFill="1" applyBorder="1" applyAlignment="1">
      <alignment horizontal="center" vertical="center"/>
    </xf>
    <xf numFmtId="3" fontId="3" fillId="0" borderId="53" xfId="0" applyNumberFormat="1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wrapText="1"/>
    </xf>
    <xf numFmtId="3" fontId="4" fillId="0" borderId="24" xfId="0" applyNumberFormat="1" applyFont="1" applyBorder="1" applyAlignment="1">
      <alignment horizontal="center" vertical="center"/>
    </xf>
    <xf numFmtId="0" fontId="2" fillId="0" borderId="27" xfId="0" applyFont="1" applyFill="1" applyBorder="1" applyAlignment="1">
      <alignment horizontal="center"/>
    </xf>
    <xf numFmtId="3" fontId="3" fillId="0" borderId="28" xfId="0" applyNumberFormat="1" applyFont="1" applyFill="1" applyBorder="1" applyAlignment="1">
      <alignment horizontal="center" vertical="center"/>
    </xf>
    <xf numFmtId="3" fontId="4" fillId="0" borderId="3" xfId="0" applyNumberFormat="1" applyFont="1" applyBorder="1" applyAlignment="1">
      <alignment horizontal="center" vertical="center"/>
    </xf>
    <xf numFmtId="0" fontId="4" fillId="0" borderId="23" xfId="0" applyFont="1" applyBorder="1" applyAlignment="1">
      <alignment horizontal="center" wrapText="1"/>
    </xf>
    <xf numFmtId="0" fontId="1" fillId="0" borderId="0" xfId="0" applyFont="1" applyAlignment="1">
      <alignment horizontal="center"/>
    </xf>
    <xf numFmtId="0" fontId="4" fillId="0" borderId="10" xfId="0" applyFont="1" applyBorder="1" applyAlignment="1">
      <alignment horizontal="left"/>
    </xf>
    <xf numFmtId="0" fontId="4" fillId="0" borderId="11" xfId="0" applyFont="1" applyBorder="1" applyAlignment="1">
      <alignment horizontal="left"/>
    </xf>
    <xf numFmtId="0" fontId="1" fillId="0" borderId="13" xfId="0" applyFont="1" applyBorder="1" applyAlignment="1">
      <alignment horizontal="left"/>
    </xf>
    <xf numFmtId="0" fontId="1" fillId="0" borderId="12" xfId="0" applyFont="1" applyBorder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" fillId="0" borderId="15" xfId="0" applyFont="1" applyBorder="1" applyAlignment="1">
      <alignment horizontal="left"/>
    </xf>
    <xf numFmtId="0" fontId="1" fillId="0" borderId="14" xfId="0" applyFont="1" applyBorder="1" applyAlignment="1">
      <alignment horizontal="left"/>
    </xf>
    <xf numFmtId="0" fontId="2" fillId="0" borderId="19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left"/>
    </xf>
    <xf numFmtId="0" fontId="1" fillId="0" borderId="9" xfId="0" applyFont="1" applyBorder="1" applyAlignment="1">
      <alignment horizontal="left"/>
    </xf>
    <xf numFmtId="0" fontId="4" fillId="0" borderId="19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/>
    </xf>
    <xf numFmtId="0" fontId="4" fillId="0" borderId="26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27" xfId="0" applyFont="1" applyBorder="1" applyAlignment="1">
      <alignment horizontal="center"/>
    </xf>
    <xf numFmtId="0" fontId="4" fillId="0" borderId="28" xfId="0" applyFont="1" applyBorder="1" applyAlignment="1">
      <alignment horizontal="center"/>
    </xf>
    <xf numFmtId="0" fontId="1" fillId="0" borderId="20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4" fillId="0" borderId="48" xfId="0" applyFont="1" applyBorder="1" applyAlignment="1">
      <alignment horizontal="center" vertical="center"/>
    </xf>
    <xf numFmtId="0" fontId="4" fillId="0" borderId="49" xfId="0" applyFont="1" applyBorder="1" applyAlignment="1">
      <alignment horizontal="center" vertical="center"/>
    </xf>
    <xf numFmtId="0" fontId="4" fillId="0" borderId="1" xfId="0" applyFont="1" applyBorder="1" applyAlignment="1">
      <alignment horizontal="left"/>
    </xf>
    <xf numFmtId="0" fontId="4" fillId="0" borderId="51" xfId="0" applyFont="1" applyBorder="1" applyAlignment="1">
      <alignment horizontal="left"/>
    </xf>
    <xf numFmtId="0" fontId="4" fillId="0" borderId="18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2" xfId="0" applyFont="1" applyBorder="1" applyAlignment="1">
      <alignment horizontal="left"/>
    </xf>
    <xf numFmtId="0" fontId="4" fillId="0" borderId="24" xfId="0" applyFont="1" applyBorder="1" applyAlignment="1">
      <alignment horizontal="left"/>
    </xf>
    <xf numFmtId="0" fontId="1" fillId="0" borderId="33" xfId="0" applyFont="1" applyBorder="1" applyAlignment="1">
      <alignment horizontal="left"/>
    </xf>
    <xf numFmtId="0" fontId="1" fillId="0" borderId="36" xfId="0" applyFont="1" applyBorder="1" applyAlignment="1">
      <alignment horizontal="left"/>
    </xf>
    <xf numFmtId="0" fontId="1" fillId="0" borderId="37" xfId="0" applyFont="1" applyBorder="1" applyAlignment="1">
      <alignment horizontal="left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FA9031-9843-4E77-A398-8A29E64F6D73}">
  <sheetPr>
    <pageSetUpPr fitToPage="1"/>
  </sheetPr>
  <dimension ref="A1:E28"/>
  <sheetViews>
    <sheetView workbookViewId="0">
      <selection activeCell="D25" sqref="D25"/>
    </sheetView>
  </sheetViews>
  <sheetFormatPr defaultColWidth="16.42578125" defaultRowHeight="15" x14ac:dyDescent="0.25"/>
  <cols>
    <col min="1" max="1" width="16.42578125" customWidth="1"/>
    <col min="2" max="3" width="15.42578125" customWidth="1"/>
    <col min="4" max="4" width="13.5703125" customWidth="1"/>
    <col min="5" max="5" width="12.140625" customWidth="1"/>
  </cols>
  <sheetData>
    <row r="1" spans="1:5" x14ac:dyDescent="0.25">
      <c r="D1" s="6" t="s">
        <v>19</v>
      </c>
    </row>
    <row r="3" spans="1:5" x14ac:dyDescent="0.25">
      <c r="A3" s="85" t="s">
        <v>36</v>
      </c>
      <c r="B3" s="85"/>
      <c r="C3" s="85"/>
      <c r="D3" s="85"/>
      <c r="E3" s="85"/>
    </row>
    <row r="4" spans="1:5" ht="15.75" thickBot="1" x14ac:dyDescent="0.3">
      <c r="A4" s="2"/>
      <c r="B4" s="2"/>
      <c r="C4" s="2"/>
    </row>
    <row r="5" spans="1:5" ht="26.25" customHeight="1" thickBot="1" x14ac:dyDescent="0.3">
      <c r="A5" s="70" t="s">
        <v>0</v>
      </c>
      <c r="B5" s="71" t="s">
        <v>1</v>
      </c>
      <c r="C5" s="47" t="s">
        <v>25</v>
      </c>
      <c r="D5" s="47" t="s">
        <v>27</v>
      </c>
      <c r="E5" s="49" t="s">
        <v>34</v>
      </c>
    </row>
    <row r="6" spans="1:5" x14ac:dyDescent="0.25">
      <c r="A6" s="94" t="s">
        <v>40</v>
      </c>
      <c r="B6" s="31" t="s">
        <v>29</v>
      </c>
      <c r="C6" s="33">
        <v>349</v>
      </c>
      <c r="D6" s="42">
        <v>103</v>
      </c>
      <c r="E6" s="37" t="s">
        <v>35</v>
      </c>
    </row>
    <row r="7" spans="1:5" x14ac:dyDescent="0.25">
      <c r="A7" s="95"/>
      <c r="B7" s="5" t="s">
        <v>30</v>
      </c>
      <c r="C7" s="34">
        <v>368</v>
      </c>
      <c r="D7" s="43">
        <v>368</v>
      </c>
      <c r="E7" s="38"/>
    </row>
    <row r="8" spans="1:5" x14ac:dyDescent="0.25">
      <c r="A8" s="95"/>
      <c r="B8" s="5" t="s">
        <v>31</v>
      </c>
      <c r="C8" s="34">
        <v>1042</v>
      </c>
      <c r="D8" s="43">
        <v>1042</v>
      </c>
      <c r="E8" s="38"/>
    </row>
    <row r="9" spans="1:5" ht="15.75" thickBot="1" x14ac:dyDescent="0.3">
      <c r="A9" s="96"/>
      <c r="B9" s="32" t="s">
        <v>32</v>
      </c>
      <c r="C9" s="35">
        <v>296</v>
      </c>
      <c r="D9" s="44">
        <v>125</v>
      </c>
      <c r="E9" s="39" t="s">
        <v>35</v>
      </c>
    </row>
    <row r="10" spans="1:5" ht="16.5" thickBot="1" x14ac:dyDescent="0.3">
      <c r="A10" s="86" t="s">
        <v>4</v>
      </c>
      <c r="B10" s="87"/>
      <c r="C10" s="36"/>
      <c r="D10" s="66">
        <f>SUM(D6:D9)</f>
        <v>1638</v>
      </c>
      <c r="E10" s="48"/>
    </row>
    <row r="11" spans="1:5" ht="15.75" x14ac:dyDescent="0.25">
      <c r="A11" s="1"/>
      <c r="B11" s="1"/>
      <c r="C11" s="1"/>
    </row>
    <row r="12" spans="1:5" ht="15.75" x14ac:dyDescent="0.25">
      <c r="A12" s="1"/>
      <c r="B12" s="1"/>
      <c r="C12" s="1"/>
    </row>
    <row r="13" spans="1:5" ht="16.5" thickBot="1" x14ac:dyDescent="0.3">
      <c r="A13" s="1" t="s">
        <v>11</v>
      </c>
      <c r="B13" s="102" t="s">
        <v>28</v>
      </c>
      <c r="C13" s="102"/>
      <c r="D13" s="15" t="s">
        <v>18</v>
      </c>
    </row>
    <row r="14" spans="1:5" ht="15.75" x14ac:dyDescent="0.25">
      <c r="A14" s="99" t="s">
        <v>33</v>
      </c>
      <c r="B14" s="103" t="s">
        <v>12</v>
      </c>
      <c r="C14" s="104"/>
      <c r="D14" s="109">
        <v>4</v>
      </c>
    </row>
    <row r="15" spans="1:5" ht="15.75" x14ac:dyDescent="0.25">
      <c r="A15" s="100"/>
      <c r="B15" s="105" t="s">
        <v>13</v>
      </c>
      <c r="C15" s="106"/>
      <c r="D15" s="110"/>
    </row>
    <row r="16" spans="1:5" ht="15.75" x14ac:dyDescent="0.25">
      <c r="A16" s="100"/>
      <c r="B16" s="105" t="s">
        <v>14</v>
      </c>
      <c r="C16" s="106"/>
      <c r="D16" s="110"/>
    </row>
    <row r="17" spans="1:4" ht="16.5" thickBot="1" x14ac:dyDescent="0.3">
      <c r="A17" s="101"/>
      <c r="B17" s="107" t="s">
        <v>15</v>
      </c>
      <c r="C17" s="108"/>
      <c r="D17" s="111"/>
    </row>
    <row r="18" spans="1:4" ht="32.25" thickBot="1" x14ac:dyDescent="0.3">
      <c r="A18" s="41" t="s">
        <v>17</v>
      </c>
      <c r="B18" s="90" t="s">
        <v>16</v>
      </c>
      <c r="C18" s="91"/>
      <c r="D18" s="54">
        <v>1</v>
      </c>
    </row>
    <row r="19" spans="1:4" ht="15.75" x14ac:dyDescent="0.25">
      <c r="A19" s="1"/>
      <c r="B19" s="1"/>
      <c r="C19" s="1"/>
    </row>
    <row r="20" spans="1:4" ht="15.75" x14ac:dyDescent="0.25">
      <c r="A20" s="1" t="s">
        <v>24</v>
      </c>
      <c r="B20" s="1"/>
      <c r="C20" s="1"/>
    </row>
    <row r="22" spans="1:4" x14ac:dyDescent="0.25">
      <c r="A22" s="85" t="s">
        <v>6</v>
      </c>
      <c r="B22" s="85"/>
      <c r="C22" s="85"/>
      <c r="D22" s="85"/>
    </row>
    <row r="23" spans="1:4" ht="15.75" thickBot="1" x14ac:dyDescent="0.3">
      <c r="A23" s="4"/>
    </row>
    <row r="24" spans="1:4" ht="30" customHeight="1" thickBot="1" x14ac:dyDescent="0.3">
      <c r="A24" s="3" t="s">
        <v>8</v>
      </c>
      <c r="B24" s="3" t="s">
        <v>9</v>
      </c>
      <c r="C24" s="7" t="s">
        <v>10</v>
      </c>
      <c r="D24" s="7" t="s">
        <v>7</v>
      </c>
    </row>
    <row r="25" spans="1:4" ht="15.75" thickBot="1" x14ac:dyDescent="0.3">
      <c r="A25" s="14">
        <f>D10</f>
        <v>1638</v>
      </c>
      <c r="B25" s="16"/>
      <c r="C25" s="13">
        <f>A25*B25</f>
        <v>0</v>
      </c>
      <c r="D25" s="11">
        <f>C25*4</f>
        <v>0</v>
      </c>
    </row>
    <row r="26" spans="1:4" x14ac:dyDescent="0.25">
      <c r="A26" s="92" t="s">
        <v>2</v>
      </c>
      <c r="B26" s="93"/>
      <c r="C26" s="93"/>
      <c r="D26" s="8">
        <f>D25</f>
        <v>0</v>
      </c>
    </row>
    <row r="27" spans="1:4" x14ac:dyDescent="0.25">
      <c r="A27" s="88" t="s">
        <v>5</v>
      </c>
      <c r="B27" s="89"/>
      <c r="C27" s="89"/>
      <c r="D27" s="9">
        <f>D26/100*21</f>
        <v>0</v>
      </c>
    </row>
    <row r="28" spans="1:4" ht="15.75" thickBot="1" x14ac:dyDescent="0.3">
      <c r="A28" s="97" t="s">
        <v>3</v>
      </c>
      <c r="B28" s="98"/>
      <c r="C28" s="98"/>
      <c r="D28" s="10">
        <f>D26+D27</f>
        <v>0</v>
      </c>
    </row>
  </sheetData>
  <mergeCells count="15">
    <mergeCell ref="A28:C28"/>
    <mergeCell ref="A22:D22"/>
    <mergeCell ref="A14:A17"/>
    <mergeCell ref="B13:C13"/>
    <mergeCell ref="B14:C14"/>
    <mergeCell ref="B15:C15"/>
    <mergeCell ref="B16:C16"/>
    <mergeCell ref="B17:C17"/>
    <mergeCell ref="D14:D17"/>
    <mergeCell ref="A3:E3"/>
    <mergeCell ref="A10:B10"/>
    <mergeCell ref="A27:C27"/>
    <mergeCell ref="B18:C18"/>
    <mergeCell ref="A26:C26"/>
    <mergeCell ref="A6:A9"/>
  </mergeCells>
  <pageMargins left="0.7" right="0.7" top="0.78740157499999996" bottom="0.78740157499999996" header="0.3" footer="0.3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B0AA78-C691-404A-B728-6AA7EE25083D}">
  <dimension ref="A1:E28"/>
  <sheetViews>
    <sheetView workbookViewId="0">
      <selection activeCell="D28" sqref="D28"/>
    </sheetView>
  </sheetViews>
  <sheetFormatPr defaultColWidth="16.42578125" defaultRowHeight="15" x14ac:dyDescent="0.25"/>
  <cols>
    <col min="1" max="1" width="27" customWidth="1"/>
    <col min="3" max="3" width="13.42578125" customWidth="1"/>
    <col min="4" max="4" width="14.5703125" customWidth="1"/>
  </cols>
  <sheetData>
    <row r="1" spans="1:5" x14ac:dyDescent="0.25">
      <c r="D1" s="6" t="s">
        <v>19</v>
      </c>
    </row>
    <row r="3" spans="1:5" x14ac:dyDescent="0.25">
      <c r="A3" s="85" t="s">
        <v>44</v>
      </c>
      <c r="B3" s="85"/>
      <c r="C3" s="85"/>
      <c r="D3" s="85"/>
      <c r="E3" s="12"/>
    </row>
    <row r="4" spans="1:5" ht="15.75" thickBot="1" x14ac:dyDescent="0.3">
      <c r="A4" s="40"/>
      <c r="B4" s="40"/>
      <c r="C4" s="72"/>
    </row>
    <row r="5" spans="1:5" ht="26.25" customHeight="1" thickBot="1" x14ac:dyDescent="0.3">
      <c r="A5" s="70" t="s">
        <v>0</v>
      </c>
      <c r="B5" s="79" t="s">
        <v>1</v>
      </c>
      <c r="C5" s="73" t="s">
        <v>25</v>
      </c>
      <c r="D5" s="74" t="s">
        <v>27</v>
      </c>
      <c r="E5" s="50"/>
    </row>
    <row r="6" spans="1:5" x14ac:dyDescent="0.25">
      <c r="A6" s="95" t="s">
        <v>41</v>
      </c>
      <c r="B6" s="31" t="s">
        <v>42</v>
      </c>
      <c r="C6" s="77">
        <v>1927</v>
      </c>
      <c r="D6" s="37">
        <v>800</v>
      </c>
      <c r="E6" s="51"/>
    </row>
    <row r="7" spans="1:5" ht="15.75" thickBot="1" x14ac:dyDescent="0.3">
      <c r="A7" s="95"/>
      <c r="B7" s="32" t="s">
        <v>43</v>
      </c>
      <c r="C7" s="78">
        <v>734</v>
      </c>
      <c r="D7" s="39">
        <v>734</v>
      </c>
      <c r="E7" s="51"/>
    </row>
    <row r="8" spans="1:5" ht="16.5" thickBot="1" x14ac:dyDescent="0.3">
      <c r="A8" s="114" t="s">
        <v>4</v>
      </c>
      <c r="B8" s="115"/>
      <c r="C8" s="75"/>
      <c r="D8" s="76">
        <f>SUM(D6:D7)</f>
        <v>1534</v>
      </c>
      <c r="E8" s="52"/>
    </row>
    <row r="9" spans="1:5" ht="15.75" x14ac:dyDescent="0.25">
      <c r="A9" s="1"/>
      <c r="B9" s="1"/>
      <c r="C9" s="1"/>
    </row>
    <row r="10" spans="1:5" ht="15.75" x14ac:dyDescent="0.25">
      <c r="A10" s="1"/>
      <c r="B10" s="1"/>
      <c r="C10" s="1"/>
    </row>
    <row r="11" spans="1:5" ht="16.5" thickBot="1" x14ac:dyDescent="0.3">
      <c r="A11" s="1" t="s">
        <v>11</v>
      </c>
      <c r="B11" s="102" t="s">
        <v>28</v>
      </c>
      <c r="C11" s="102"/>
      <c r="D11" s="15" t="s">
        <v>18</v>
      </c>
    </row>
    <row r="12" spans="1:5" ht="15.75" x14ac:dyDescent="0.25">
      <c r="A12" s="99" t="s">
        <v>51</v>
      </c>
      <c r="B12" s="103" t="s">
        <v>12</v>
      </c>
      <c r="C12" s="104"/>
      <c r="D12" s="109">
        <v>4</v>
      </c>
    </row>
    <row r="13" spans="1:5" ht="15.75" x14ac:dyDescent="0.25">
      <c r="A13" s="100"/>
      <c r="B13" s="105" t="s">
        <v>13</v>
      </c>
      <c r="C13" s="106"/>
      <c r="D13" s="110"/>
    </row>
    <row r="14" spans="1:5" ht="15.75" x14ac:dyDescent="0.25">
      <c r="A14" s="100"/>
      <c r="B14" s="105" t="s">
        <v>14</v>
      </c>
      <c r="C14" s="106"/>
      <c r="D14" s="110"/>
    </row>
    <row r="15" spans="1:5" ht="16.5" thickBot="1" x14ac:dyDescent="0.3">
      <c r="A15" s="101"/>
      <c r="B15" s="116" t="s">
        <v>15</v>
      </c>
      <c r="C15" s="117"/>
      <c r="D15" s="110"/>
    </row>
    <row r="16" spans="1:5" ht="28.5" customHeight="1" thickBot="1" x14ac:dyDescent="0.3">
      <c r="A16" s="67" t="s">
        <v>52</v>
      </c>
      <c r="B16" s="90" t="s">
        <v>53</v>
      </c>
      <c r="C16" s="91"/>
      <c r="D16" s="57">
        <v>1</v>
      </c>
    </row>
    <row r="17" spans="1:4" ht="17.25" customHeight="1" thickBot="1" x14ac:dyDescent="0.3">
      <c r="A17" s="56" t="s">
        <v>54</v>
      </c>
      <c r="B17" s="112" t="s">
        <v>53</v>
      </c>
      <c r="C17" s="113"/>
      <c r="D17" s="65">
        <v>1</v>
      </c>
    </row>
    <row r="18" spans="1:4" ht="16.5" thickBot="1" x14ac:dyDescent="0.3">
      <c r="A18" s="41" t="s">
        <v>17</v>
      </c>
      <c r="B18" s="90" t="s">
        <v>16</v>
      </c>
      <c r="C18" s="91"/>
      <c r="D18" s="54">
        <v>1</v>
      </c>
    </row>
    <row r="19" spans="1:4" ht="15.75" x14ac:dyDescent="0.25">
      <c r="A19" s="1"/>
      <c r="B19" s="1"/>
      <c r="C19" s="1"/>
    </row>
    <row r="20" spans="1:4" ht="15.75" x14ac:dyDescent="0.25">
      <c r="A20" s="1" t="s">
        <v>24</v>
      </c>
      <c r="B20" s="1"/>
      <c r="C20" s="1"/>
    </row>
    <row r="22" spans="1:4" x14ac:dyDescent="0.25">
      <c r="A22" s="85" t="s">
        <v>6</v>
      </c>
      <c r="B22" s="85"/>
      <c r="C22" s="85"/>
      <c r="D22" s="85"/>
    </row>
    <row r="23" spans="1:4" ht="15.75" thickBot="1" x14ac:dyDescent="0.3">
      <c r="A23" s="4"/>
    </row>
    <row r="24" spans="1:4" ht="30" customHeight="1" thickBot="1" x14ac:dyDescent="0.3">
      <c r="A24" s="3" t="s">
        <v>8</v>
      </c>
      <c r="B24" s="3" t="s">
        <v>9</v>
      </c>
      <c r="C24" s="7" t="s">
        <v>10</v>
      </c>
      <c r="D24" s="7" t="s">
        <v>7</v>
      </c>
    </row>
    <row r="25" spans="1:4" ht="15.75" thickBot="1" x14ac:dyDescent="0.3">
      <c r="A25" s="14">
        <f>D8</f>
        <v>1534</v>
      </c>
      <c r="B25" s="16"/>
      <c r="C25" s="13">
        <f>A25*B25</f>
        <v>0</v>
      </c>
      <c r="D25" s="11">
        <f>C25*4</f>
        <v>0</v>
      </c>
    </row>
    <row r="26" spans="1:4" x14ac:dyDescent="0.25">
      <c r="A26" s="92" t="s">
        <v>2</v>
      </c>
      <c r="B26" s="93"/>
      <c r="C26" s="93"/>
      <c r="D26" s="8">
        <f>D25</f>
        <v>0</v>
      </c>
    </row>
    <row r="27" spans="1:4" x14ac:dyDescent="0.25">
      <c r="A27" s="88" t="s">
        <v>5</v>
      </c>
      <c r="B27" s="89"/>
      <c r="C27" s="89"/>
      <c r="D27" s="9">
        <f>D26/100*21</f>
        <v>0</v>
      </c>
    </row>
    <row r="28" spans="1:4" ht="15.75" thickBot="1" x14ac:dyDescent="0.3">
      <c r="A28" s="97" t="s">
        <v>3</v>
      </c>
      <c r="B28" s="98"/>
      <c r="C28" s="98"/>
      <c r="D28" s="10">
        <f>D26+D27</f>
        <v>0</v>
      </c>
    </row>
  </sheetData>
  <mergeCells count="17">
    <mergeCell ref="B18:C18"/>
    <mergeCell ref="A22:D22"/>
    <mergeCell ref="A26:C26"/>
    <mergeCell ref="A27:C27"/>
    <mergeCell ref="A28:C28"/>
    <mergeCell ref="B16:C16"/>
    <mergeCell ref="B17:C17"/>
    <mergeCell ref="A3:D3"/>
    <mergeCell ref="A6:A7"/>
    <mergeCell ref="A8:B8"/>
    <mergeCell ref="B11:C11"/>
    <mergeCell ref="A12:A15"/>
    <mergeCell ref="B12:C12"/>
    <mergeCell ref="D12:D15"/>
    <mergeCell ref="B13:C13"/>
    <mergeCell ref="B14:C14"/>
    <mergeCell ref="B15:C15"/>
  </mergeCells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BC6A66-5C3F-4477-98B8-9A1FFBD47431}">
  <dimension ref="A1:E30"/>
  <sheetViews>
    <sheetView workbookViewId="0">
      <selection activeCell="D29" sqref="D29"/>
    </sheetView>
  </sheetViews>
  <sheetFormatPr defaultColWidth="16.42578125" defaultRowHeight="15" x14ac:dyDescent="0.25"/>
  <cols>
    <col min="1" max="1" width="27.5703125" customWidth="1"/>
    <col min="3" max="3" width="13.140625" customWidth="1"/>
    <col min="4" max="4" width="15.42578125" customWidth="1"/>
  </cols>
  <sheetData>
    <row r="1" spans="1:5" x14ac:dyDescent="0.25">
      <c r="D1" s="6" t="s">
        <v>19</v>
      </c>
    </row>
    <row r="3" spans="1:5" x14ac:dyDescent="0.25">
      <c r="A3" s="85" t="s">
        <v>45</v>
      </c>
      <c r="B3" s="85"/>
      <c r="C3" s="85"/>
      <c r="D3" s="85"/>
      <c r="E3" s="12"/>
    </row>
    <row r="4" spans="1:5" ht="15.75" thickBot="1" x14ac:dyDescent="0.3">
      <c r="A4" s="55"/>
      <c r="B4" s="55"/>
      <c r="C4" s="55"/>
    </row>
    <row r="5" spans="1:5" ht="26.25" customHeight="1" thickBot="1" x14ac:dyDescent="0.3">
      <c r="A5" s="69" t="s">
        <v>0</v>
      </c>
      <c r="B5" s="45" t="s">
        <v>1</v>
      </c>
      <c r="C5" s="53" t="s">
        <v>25</v>
      </c>
      <c r="D5" s="60"/>
      <c r="E5" s="50"/>
    </row>
    <row r="6" spans="1:5" x14ac:dyDescent="0.25">
      <c r="A6" s="94" t="s">
        <v>46</v>
      </c>
      <c r="B6" s="59" t="s">
        <v>47</v>
      </c>
      <c r="C6" s="63">
        <v>616</v>
      </c>
      <c r="D6" s="51"/>
      <c r="E6" s="51"/>
    </row>
    <row r="7" spans="1:5" x14ac:dyDescent="0.25">
      <c r="A7" s="95"/>
      <c r="B7" s="5" t="s">
        <v>48</v>
      </c>
      <c r="C7" s="64">
        <v>1157</v>
      </c>
      <c r="D7" s="51"/>
      <c r="E7" s="51"/>
    </row>
    <row r="8" spans="1:5" x14ac:dyDescent="0.25">
      <c r="A8" s="95"/>
      <c r="B8" s="5" t="s">
        <v>49</v>
      </c>
      <c r="C8" s="64">
        <v>33</v>
      </c>
      <c r="D8" s="51"/>
      <c r="E8" s="51"/>
    </row>
    <row r="9" spans="1:5" ht="15.75" thickBot="1" x14ac:dyDescent="0.3">
      <c r="A9" s="95"/>
      <c r="B9" s="81" t="s">
        <v>50</v>
      </c>
      <c r="C9" s="82">
        <v>80</v>
      </c>
      <c r="D9" s="51"/>
      <c r="E9" s="51"/>
    </row>
    <row r="10" spans="1:5" ht="16.5" thickBot="1" x14ac:dyDescent="0.3">
      <c r="A10" s="114" t="s">
        <v>4</v>
      </c>
      <c r="B10" s="118"/>
      <c r="C10" s="83">
        <f>SUM(C6:C9)</f>
        <v>1886</v>
      </c>
      <c r="D10" s="61"/>
      <c r="E10" s="52"/>
    </row>
    <row r="11" spans="1:5" ht="15.75" x14ac:dyDescent="0.25">
      <c r="A11" s="1"/>
      <c r="B11" s="1"/>
      <c r="C11" s="1"/>
    </row>
    <row r="12" spans="1:5" ht="16.5" thickBot="1" x14ac:dyDescent="0.3">
      <c r="A12" s="1" t="s">
        <v>11</v>
      </c>
      <c r="B12" s="102" t="s">
        <v>28</v>
      </c>
      <c r="C12" s="102"/>
      <c r="D12" s="15" t="s">
        <v>18</v>
      </c>
    </row>
    <row r="13" spans="1:5" ht="15.75" x14ac:dyDescent="0.25">
      <c r="A13" s="99" t="s">
        <v>51</v>
      </c>
      <c r="B13" s="103" t="s">
        <v>12</v>
      </c>
      <c r="C13" s="104"/>
      <c r="D13" s="109">
        <v>4</v>
      </c>
    </row>
    <row r="14" spans="1:5" ht="15.75" x14ac:dyDescent="0.25">
      <c r="A14" s="100"/>
      <c r="B14" s="105" t="s">
        <v>13</v>
      </c>
      <c r="C14" s="106"/>
      <c r="D14" s="110"/>
    </row>
    <row r="15" spans="1:5" ht="15.75" x14ac:dyDescent="0.25">
      <c r="A15" s="100"/>
      <c r="B15" s="105" t="s">
        <v>14</v>
      </c>
      <c r="C15" s="106"/>
      <c r="D15" s="110"/>
    </row>
    <row r="16" spans="1:5" ht="16.5" thickBot="1" x14ac:dyDescent="0.3">
      <c r="A16" s="100"/>
      <c r="B16" s="107" t="s">
        <v>15</v>
      </c>
      <c r="C16" s="108"/>
      <c r="D16" s="110"/>
    </row>
    <row r="17" spans="1:4" ht="29.25" customHeight="1" thickBot="1" x14ac:dyDescent="0.3">
      <c r="A17" s="67" t="s">
        <v>52</v>
      </c>
      <c r="B17" s="90" t="s">
        <v>53</v>
      </c>
      <c r="C17" s="91"/>
      <c r="D17" s="65">
        <v>1</v>
      </c>
    </row>
    <row r="18" spans="1:4" ht="17.25" customHeight="1" thickBot="1" x14ac:dyDescent="0.3">
      <c r="A18" s="56" t="s">
        <v>54</v>
      </c>
      <c r="B18" s="112" t="s">
        <v>53</v>
      </c>
      <c r="C18" s="113"/>
      <c r="D18" s="58">
        <v>1</v>
      </c>
    </row>
    <row r="19" spans="1:4" ht="16.5" thickBot="1" x14ac:dyDescent="0.3">
      <c r="A19" s="41" t="s">
        <v>17</v>
      </c>
      <c r="B19" s="90" t="s">
        <v>16</v>
      </c>
      <c r="C19" s="91"/>
      <c r="D19" s="54">
        <v>1</v>
      </c>
    </row>
    <row r="20" spans="1:4" ht="15.75" x14ac:dyDescent="0.25">
      <c r="A20" s="1"/>
      <c r="B20" s="1"/>
      <c r="C20" s="1"/>
    </row>
    <row r="21" spans="1:4" ht="15.75" x14ac:dyDescent="0.25">
      <c r="A21" s="1" t="s">
        <v>24</v>
      </c>
      <c r="B21" s="1"/>
      <c r="C21" s="1"/>
    </row>
    <row r="22" spans="1:4" ht="15.75" x14ac:dyDescent="0.25">
      <c r="A22" s="1"/>
      <c r="B22" s="1"/>
      <c r="C22" s="1"/>
    </row>
    <row r="24" spans="1:4" x14ac:dyDescent="0.25">
      <c r="A24" s="85" t="s">
        <v>6</v>
      </c>
      <c r="B24" s="85"/>
      <c r="C24" s="85"/>
      <c r="D24" s="85"/>
    </row>
    <row r="25" spans="1:4" ht="15.75" thickBot="1" x14ac:dyDescent="0.3">
      <c r="A25" s="4"/>
    </row>
    <row r="26" spans="1:4" ht="30" customHeight="1" thickBot="1" x14ac:dyDescent="0.3">
      <c r="A26" s="3" t="s">
        <v>8</v>
      </c>
      <c r="B26" s="3" t="s">
        <v>9</v>
      </c>
      <c r="C26" s="7" t="s">
        <v>10</v>
      </c>
      <c r="D26" s="7" t="s">
        <v>7</v>
      </c>
    </row>
    <row r="27" spans="1:4" ht="15.75" thickBot="1" x14ac:dyDescent="0.3">
      <c r="A27" s="14">
        <f>C10</f>
        <v>1886</v>
      </c>
      <c r="B27" s="16"/>
      <c r="C27" s="13">
        <f>A27*B27</f>
        <v>0</v>
      </c>
      <c r="D27" s="11">
        <f>C27*4</f>
        <v>0</v>
      </c>
    </row>
    <row r="28" spans="1:4" x14ac:dyDescent="0.25">
      <c r="A28" s="92" t="s">
        <v>2</v>
      </c>
      <c r="B28" s="93"/>
      <c r="C28" s="93"/>
      <c r="D28" s="8">
        <f>D27</f>
        <v>0</v>
      </c>
    </row>
    <row r="29" spans="1:4" x14ac:dyDescent="0.25">
      <c r="A29" s="88" t="s">
        <v>5</v>
      </c>
      <c r="B29" s="89"/>
      <c r="C29" s="89"/>
      <c r="D29" s="9">
        <f>D28/100*21</f>
        <v>0</v>
      </c>
    </row>
    <row r="30" spans="1:4" ht="15.75" thickBot="1" x14ac:dyDescent="0.3">
      <c r="A30" s="97" t="s">
        <v>3</v>
      </c>
      <c r="B30" s="98"/>
      <c r="C30" s="98"/>
      <c r="D30" s="10">
        <f>D28+D29</f>
        <v>0</v>
      </c>
    </row>
  </sheetData>
  <mergeCells count="17">
    <mergeCell ref="A28:C28"/>
    <mergeCell ref="A29:C29"/>
    <mergeCell ref="A30:C30"/>
    <mergeCell ref="B17:C17"/>
    <mergeCell ref="B19:C19"/>
    <mergeCell ref="A3:D3"/>
    <mergeCell ref="A6:A9"/>
    <mergeCell ref="A10:B10"/>
    <mergeCell ref="B18:C18"/>
    <mergeCell ref="A24:D24"/>
    <mergeCell ref="B12:C12"/>
    <mergeCell ref="A13:A16"/>
    <mergeCell ref="B13:C13"/>
    <mergeCell ref="D13:D16"/>
    <mergeCell ref="B14:C14"/>
    <mergeCell ref="B15:C15"/>
    <mergeCell ref="B16:C16"/>
  </mergeCells>
  <pageMargins left="0.7" right="0.7" top="0.78740157499999996" bottom="0.78740157499999996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6831B2-2807-4105-A1D0-6D7F13A08747}">
  <dimension ref="A1:E29"/>
  <sheetViews>
    <sheetView workbookViewId="0">
      <selection activeCell="D29" sqref="D29"/>
    </sheetView>
  </sheetViews>
  <sheetFormatPr defaultColWidth="16.42578125" defaultRowHeight="15" x14ac:dyDescent="0.25"/>
  <cols>
    <col min="1" max="1" width="27.28515625" customWidth="1"/>
    <col min="3" max="3" width="13.5703125" customWidth="1"/>
    <col min="4" max="4" width="13.28515625" customWidth="1"/>
  </cols>
  <sheetData>
    <row r="1" spans="1:5" x14ac:dyDescent="0.25">
      <c r="D1" s="6" t="s">
        <v>19</v>
      </c>
    </row>
    <row r="3" spans="1:5" x14ac:dyDescent="0.25">
      <c r="A3" s="85" t="s">
        <v>55</v>
      </c>
      <c r="B3" s="85"/>
      <c r="C3" s="85"/>
      <c r="D3" s="85"/>
      <c r="E3" s="12"/>
    </row>
    <row r="4" spans="1:5" ht="15.75" thickBot="1" x14ac:dyDescent="0.3">
      <c r="A4" s="40"/>
      <c r="B4" s="40"/>
      <c r="C4" s="40"/>
    </row>
    <row r="5" spans="1:5" ht="26.25" customHeight="1" thickBot="1" x14ac:dyDescent="0.3">
      <c r="A5" s="69" t="s">
        <v>0</v>
      </c>
      <c r="B5" s="45" t="s">
        <v>1</v>
      </c>
      <c r="C5" s="53" t="s">
        <v>25</v>
      </c>
      <c r="D5" s="60"/>
      <c r="E5" s="50"/>
    </row>
    <row r="6" spans="1:5" x14ac:dyDescent="0.25">
      <c r="A6" s="94" t="s">
        <v>60</v>
      </c>
      <c r="B6" s="59" t="s">
        <v>56</v>
      </c>
      <c r="C6" s="63">
        <v>1832</v>
      </c>
      <c r="D6" s="51"/>
      <c r="E6" s="51"/>
    </row>
    <row r="7" spans="1:5" ht="15.75" thickBot="1" x14ac:dyDescent="0.3">
      <c r="A7" s="96"/>
      <c r="B7" s="32" t="s">
        <v>57</v>
      </c>
      <c r="C7" s="68">
        <v>2121</v>
      </c>
      <c r="D7" s="51"/>
      <c r="E7" s="51"/>
    </row>
    <row r="8" spans="1:5" ht="16.5" thickBot="1" x14ac:dyDescent="0.3">
      <c r="A8" s="86" t="s">
        <v>4</v>
      </c>
      <c r="B8" s="119"/>
      <c r="C8" s="80">
        <f>SUM(C6:C7)</f>
        <v>3953</v>
      </c>
      <c r="D8" s="61"/>
      <c r="E8" s="52"/>
    </row>
    <row r="9" spans="1:5" ht="15.75" x14ac:dyDescent="0.25">
      <c r="A9" s="1"/>
      <c r="B9" s="1"/>
      <c r="C9" s="1"/>
    </row>
    <row r="10" spans="1:5" ht="15.75" x14ac:dyDescent="0.25">
      <c r="A10" s="1"/>
      <c r="B10" s="1"/>
      <c r="C10" s="1"/>
    </row>
    <row r="11" spans="1:5" ht="16.5" thickBot="1" x14ac:dyDescent="0.3">
      <c r="A11" s="1" t="s">
        <v>11</v>
      </c>
      <c r="B11" s="102" t="s">
        <v>28</v>
      </c>
      <c r="C11" s="102"/>
      <c r="D11" s="15" t="s">
        <v>18</v>
      </c>
    </row>
    <row r="12" spans="1:5" ht="15.75" x14ac:dyDescent="0.25">
      <c r="A12" s="99" t="s">
        <v>51</v>
      </c>
      <c r="B12" s="103" t="s">
        <v>12</v>
      </c>
      <c r="C12" s="104"/>
      <c r="D12" s="109">
        <v>4</v>
      </c>
    </row>
    <row r="13" spans="1:5" ht="15.75" x14ac:dyDescent="0.25">
      <c r="A13" s="100"/>
      <c r="B13" s="105" t="s">
        <v>13</v>
      </c>
      <c r="C13" s="106"/>
      <c r="D13" s="110"/>
    </row>
    <row r="14" spans="1:5" ht="15.75" x14ac:dyDescent="0.25">
      <c r="A14" s="100"/>
      <c r="B14" s="105" t="s">
        <v>14</v>
      </c>
      <c r="C14" s="106"/>
      <c r="D14" s="110"/>
    </row>
    <row r="15" spans="1:5" ht="16.5" thickBot="1" x14ac:dyDescent="0.3">
      <c r="A15" s="100"/>
      <c r="B15" s="107" t="s">
        <v>15</v>
      </c>
      <c r="C15" s="108"/>
      <c r="D15" s="110"/>
    </row>
    <row r="16" spans="1:5" ht="31.5" customHeight="1" thickBot="1" x14ac:dyDescent="0.3">
      <c r="A16" s="67" t="s">
        <v>52</v>
      </c>
      <c r="B16" s="90" t="s">
        <v>53</v>
      </c>
      <c r="C16" s="91"/>
      <c r="D16" s="65">
        <v>1</v>
      </c>
    </row>
    <row r="17" spans="1:4" ht="16.5" customHeight="1" thickBot="1" x14ac:dyDescent="0.3">
      <c r="A17" s="41" t="s">
        <v>17</v>
      </c>
      <c r="B17" s="90" t="s">
        <v>16</v>
      </c>
      <c r="C17" s="91"/>
      <c r="D17" s="54">
        <v>1</v>
      </c>
    </row>
    <row r="18" spans="1:4" ht="15.75" x14ac:dyDescent="0.25">
      <c r="A18" s="1"/>
      <c r="B18" s="1"/>
      <c r="C18" s="1"/>
    </row>
    <row r="19" spans="1:4" ht="15.75" x14ac:dyDescent="0.25">
      <c r="A19" s="1" t="s">
        <v>24</v>
      </c>
      <c r="B19" s="1"/>
      <c r="C19" s="1"/>
    </row>
    <row r="20" spans="1:4" ht="15.75" x14ac:dyDescent="0.25">
      <c r="A20" s="1"/>
      <c r="B20" s="1"/>
      <c r="C20" s="1"/>
    </row>
    <row r="21" spans="1:4" ht="15.75" x14ac:dyDescent="0.25">
      <c r="A21" s="1"/>
      <c r="B21" s="1"/>
      <c r="C21" s="1"/>
    </row>
    <row r="23" spans="1:4" x14ac:dyDescent="0.25">
      <c r="A23" s="85" t="s">
        <v>6</v>
      </c>
      <c r="B23" s="85"/>
      <c r="C23" s="85"/>
      <c r="D23" s="85"/>
    </row>
    <row r="24" spans="1:4" ht="15.75" thickBot="1" x14ac:dyDescent="0.3">
      <c r="A24" s="4"/>
    </row>
    <row r="25" spans="1:4" ht="30" customHeight="1" thickBot="1" x14ac:dyDescent="0.3">
      <c r="A25" s="3" t="s">
        <v>8</v>
      </c>
      <c r="B25" s="3" t="s">
        <v>9</v>
      </c>
      <c r="C25" s="7" t="s">
        <v>10</v>
      </c>
      <c r="D25" s="7" t="s">
        <v>7</v>
      </c>
    </row>
    <row r="26" spans="1:4" ht="15.75" thickBot="1" x14ac:dyDescent="0.3">
      <c r="A26" s="14">
        <f>C8</f>
        <v>3953</v>
      </c>
      <c r="B26" s="16"/>
      <c r="C26" s="13">
        <f>A26*B26</f>
        <v>0</v>
      </c>
      <c r="D26" s="11">
        <f>C26*4</f>
        <v>0</v>
      </c>
    </row>
    <row r="27" spans="1:4" x14ac:dyDescent="0.25">
      <c r="A27" s="92" t="s">
        <v>2</v>
      </c>
      <c r="B27" s="93"/>
      <c r="C27" s="93"/>
      <c r="D27" s="8">
        <f>D26</f>
        <v>0</v>
      </c>
    </row>
    <row r="28" spans="1:4" x14ac:dyDescent="0.25">
      <c r="A28" s="88" t="s">
        <v>5</v>
      </c>
      <c r="B28" s="89"/>
      <c r="C28" s="89"/>
      <c r="D28" s="9">
        <f>D27/100*21</f>
        <v>0</v>
      </c>
    </row>
    <row r="29" spans="1:4" ht="15.75" thickBot="1" x14ac:dyDescent="0.3">
      <c r="A29" s="97" t="s">
        <v>3</v>
      </c>
      <c r="B29" s="98"/>
      <c r="C29" s="98"/>
      <c r="D29" s="10">
        <f>D27+D28</f>
        <v>0</v>
      </c>
    </row>
  </sheetData>
  <mergeCells count="16">
    <mergeCell ref="A27:C27"/>
    <mergeCell ref="A28:C28"/>
    <mergeCell ref="A29:C29"/>
    <mergeCell ref="B17:C17"/>
    <mergeCell ref="A6:A7"/>
    <mergeCell ref="A8:B8"/>
    <mergeCell ref="A3:D3"/>
    <mergeCell ref="B16:C16"/>
    <mergeCell ref="A23:D23"/>
    <mergeCell ref="B11:C11"/>
    <mergeCell ref="A12:A15"/>
    <mergeCell ref="B12:C12"/>
    <mergeCell ref="D12:D15"/>
    <mergeCell ref="B13:C13"/>
    <mergeCell ref="B14:C14"/>
    <mergeCell ref="B15:C15"/>
  </mergeCells>
  <pageMargins left="0.7" right="0.7" top="0.78740157499999996" bottom="0.78740157499999996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8CC658-C08A-41BE-989C-C35DA0EB42F1}">
  <dimension ref="A1:E31"/>
  <sheetViews>
    <sheetView workbookViewId="0">
      <selection activeCell="F34" sqref="F34"/>
    </sheetView>
  </sheetViews>
  <sheetFormatPr defaultColWidth="16.42578125" defaultRowHeight="15" x14ac:dyDescent="0.25"/>
  <cols>
    <col min="1" max="1" width="28.5703125" customWidth="1"/>
    <col min="3" max="3" width="13" customWidth="1"/>
    <col min="4" max="4" width="13.85546875" customWidth="1"/>
  </cols>
  <sheetData>
    <row r="1" spans="1:5" x14ac:dyDescent="0.25">
      <c r="D1" s="6" t="s">
        <v>19</v>
      </c>
    </row>
    <row r="3" spans="1:5" x14ac:dyDescent="0.25">
      <c r="A3" s="85" t="s">
        <v>58</v>
      </c>
      <c r="B3" s="85"/>
      <c r="C3" s="85"/>
      <c r="D3" s="85"/>
      <c r="E3" s="12"/>
    </row>
    <row r="4" spans="1:5" ht="15.75" thickBot="1" x14ac:dyDescent="0.3">
      <c r="A4" s="40"/>
      <c r="B4" s="40"/>
      <c r="C4" s="40"/>
    </row>
    <row r="5" spans="1:5" ht="26.25" customHeight="1" thickBot="1" x14ac:dyDescent="0.3">
      <c r="A5" s="45" t="s">
        <v>0</v>
      </c>
      <c r="B5" s="46" t="s">
        <v>1</v>
      </c>
      <c r="C5" s="53" t="s">
        <v>25</v>
      </c>
      <c r="D5" s="60"/>
      <c r="E5" s="50"/>
    </row>
    <row r="6" spans="1:5" x14ac:dyDescent="0.25">
      <c r="A6" s="94" t="s">
        <v>59</v>
      </c>
      <c r="B6" s="31">
        <v>890</v>
      </c>
      <c r="C6" s="62">
        <v>4593</v>
      </c>
      <c r="D6" s="51"/>
      <c r="E6" s="51"/>
    </row>
    <row r="7" spans="1:5" x14ac:dyDescent="0.25">
      <c r="A7" s="95"/>
      <c r="B7" s="5">
        <v>891</v>
      </c>
      <c r="C7" s="64">
        <v>221</v>
      </c>
      <c r="D7" s="51"/>
      <c r="E7" s="51"/>
    </row>
    <row r="8" spans="1:5" x14ac:dyDescent="0.25">
      <c r="A8" s="95"/>
      <c r="B8" s="5">
        <v>892</v>
      </c>
      <c r="C8" s="64">
        <v>137</v>
      </c>
      <c r="D8" s="51"/>
      <c r="E8" s="51"/>
    </row>
    <row r="9" spans="1:5" ht="15.75" thickBot="1" x14ac:dyDescent="0.3">
      <c r="A9" s="95"/>
      <c r="B9" s="81">
        <v>893</v>
      </c>
      <c r="C9" s="82">
        <v>1460</v>
      </c>
      <c r="D9" s="51"/>
      <c r="E9" s="51"/>
    </row>
    <row r="10" spans="1:5" ht="16.5" thickBot="1" x14ac:dyDescent="0.3">
      <c r="A10" s="114" t="s">
        <v>4</v>
      </c>
      <c r="B10" s="118"/>
      <c r="C10" s="83">
        <f>SUM(C6:C9)</f>
        <v>6411</v>
      </c>
      <c r="D10" s="61"/>
      <c r="E10" s="52"/>
    </row>
    <row r="11" spans="1:5" ht="15.75" x14ac:dyDescent="0.25">
      <c r="A11" s="1"/>
      <c r="B11" s="1"/>
      <c r="C11" s="1"/>
    </row>
    <row r="12" spans="1:5" ht="15.75" x14ac:dyDescent="0.25">
      <c r="A12" s="1"/>
      <c r="B12" s="1"/>
      <c r="C12" s="1"/>
    </row>
    <row r="13" spans="1:5" ht="16.5" thickBot="1" x14ac:dyDescent="0.3">
      <c r="A13" s="1" t="s">
        <v>11</v>
      </c>
      <c r="B13" s="102" t="s">
        <v>28</v>
      </c>
      <c r="C13" s="102"/>
      <c r="D13" s="15" t="s">
        <v>18</v>
      </c>
    </row>
    <row r="14" spans="1:5" ht="15.75" x14ac:dyDescent="0.25">
      <c r="A14" s="99" t="s">
        <v>51</v>
      </c>
      <c r="B14" s="103" t="s">
        <v>12</v>
      </c>
      <c r="C14" s="104"/>
      <c r="D14" s="109">
        <v>4</v>
      </c>
    </row>
    <row r="15" spans="1:5" ht="15.75" x14ac:dyDescent="0.25">
      <c r="A15" s="100"/>
      <c r="B15" s="105" t="s">
        <v>13</v>
      </c>
      <c r="C15" s="106"/>
      <c r="D15" s="110"/>
    </row>
    <row r="16" spans="1:5" ht="15.75" x14ac:dyDescent="0.25">
      <c r="A16" s="100"/>
      <c r="B16" s="105" t="s">
        <v>14</v>
      </c>
      <c r="C16" s="106"/>
      <c r="D16" s="110"/>
    </row>
    <row r="17" spans="1:4" ht="16.5" thickBot="1" x14ac:dyDescent="0.3">
      <c r="A17" s="101"/>
      <c r="B17" s="116" t="s">
        <v>15</v>
      </c>
      <c r="C17" s="117"/>
      <c r="D17" s="110"/>
    </row>
    <row r="18" spans="1:4" ht="29.25" customHeight="1" thickBot="1" x14ac:dyDescent="0.3">
      <c r="A18" s="67" t="s">
        <v>52</v>
      </c>
      <c r="B18" s="90" t="s">
        <v>53</v>
      </c>
      <c r="C18" s="91"/>
      <c r="D18" s="57">
        <v>1</v>
      </c>
    </row>
    <row r="19" spans="1:4" ht="30.75" customHeight="1" thickBot="1" x14ac:dyDescent="0.3">
      <c r="A19" s="84" t="s">
        <v>61</v>
      </c>
      <c r="B19" s="112" t="s">
        <v>53</v>
      </c>
      <c r="C19" s="113"/>
      <c r="D19" s="65">
        <v>1</v>
      </c>
    </row>
    <row r="20" spans="1:4" ht="18.75" customHeight="1" thickBot="1" x14ac:dyDescent="0.3">
      <c r="A20" s="41" t="s">
        <v>17</v>
      </c>
      <c r="B20" s="90" t="s">
        <v>16</v>
      </c>
      <c r="C20" s="91"/>
      <c r="D20" s="54">
        <v>1</v>
      </c>
    </row>
    <row r="21" spans="1:4" ht="15.75" x14ac:dyDescent="0.25">
      <c r="A21" s="1"/>
      <c r="B21" s="1"/>
      <c r="C21" s="1"/>
    </row>
    <row r="22" spans="1:4" ht="15.75" x14ac:dyDescent="0.25">
      <c r="A22" s="1" t="s">
        <v>24</v>
      </c>
      <c r="B22" s="1"/>
      <c r="C22" s="1"/>
    </row>
    <row r="23" spans="1:4" ht="15.75" x14ac:dyDescent="0.25">
      <c r="A23" s="1"/>
      <c r="B23" s="1"/>
      <c r="C23" s="1"/>
    </row>
    <row r="25" spans="1:4" x14ac:dyDescent="0.25">
      <c r="A25" s="85" t="s">
        <v>6</v>
      </c>
      <c r="B25" s="85"/>
      <c r="C25" s="85"/>
      <c r="D25" s="85"/>
    </row>
    <row r="26" spans="1:4" ht="15.75" thickBot="1" x14ac:dyDescent="0.3">
      <c r="A26" s="4"/>
    </row>
    <row r="27" spans="1:4" ht="30" customHeight="1" thickBot="1" x14ac:dyDescent="0.3">
      <c r="A27" s="3" t="s">
        <v>8</v>
      </c>
      <c r="B27" s="3" t="s">
        <v>9</v>
      </c>
      <c r="C27" s="7" t="s">
        <v>10</v>
      </c>
      <c r="D27" s="7" t="s">
        <v>7</v>
      </c>
    </row>
    <row r="28" spans="1:4" ht="15.75" thickBot="1" x14ac:dyDescent="0.3">
      <c r="A28" s="14">
        <f>C10</f>
        <v>6411</v>
      </c>
      <c r="B28" s="16"/>
      <c r="C28" s="13">
        <f>A28*B28</f>
        <v>0</v>
      </c>
      <c r="D28" s="11">
        <f>C28*4</f>
        <v>0</v>
      </c>
    </row>
    <row r="29" spans="1:4" x14ac:dyDescent="0.25">
      <c r="A29" s="92" t="s">
        <v>2</v>
      </c>
      <c r="B29" s="93"/>
      <c r="C29" s="93"/>
      <c r="D29" s="8">
        <f>D28</f>
        <v>0</v>
      </c>
    </row>
    <row r="30" spans="1:4" x14ac:dyDescent="0.25">
      <c r="A30" s="88" t="s">
        <v>5</v>
      </c>
      <c r="B30" s="89"/>
      <c r="C30" s="89"/>
      <c r="D30" s="9">
        <f>D29/100*21</f>
        <v>0</v>
      </c>
    </row>
    <row r="31" spans="1:4" ht="15.75" thickBot="1" x14ac:dyDescent="0.3">
      <c r="A31" s="97" t="s">
        <v>3</v>
      </c>
      <c r="B31" s="98"/>
      <c r="C31" s="98"/>
      <c r="D31" s="10">
        <f>D29+D30</f>
        <v>0</v>
      </c>
    </row>
  </sheetData>
  <mergeCells count="17">
    <mergeCell ref="B18:C18"/>
    <mergeCell ref="A25:D25"/>
    <mergeCell ref="A29:C29"/>
    <mergeCell ref="A30:C30"/>
    <mergeCell ref="A31:C31"/>
    <mergeCell ref="B19:C19"/>
    <mergeCell ref="B20:C20"/>
    <mergeCell ref="D14:D17"/>
    <mergeCell ref="B15:C15"/>
    <mergeCell ref="B16:C16"/>
    <mergeCell ref="B17:C17"/>
    <mergeCell ref="A3:D3"/>
    <mergeCell ref="A6:A9"/>
    <mergeCell ref="A10:B10"/>
    <mergeCell ref="B13:C13"/>
    <mergeCell ref="A14:A17"/>
    <mergeCell ref="B14:C14"/>
  </mergeCells>
  <pageMargins left="0.7" right="0.7" top="0.78740157499999996" bottom="0.78740157499999996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456887-5319-4C82-AD2B-06DFF27B8259}">
  <dimension ref="A2:D12"/>
  <sheetViews>
    <sheetView tabSelected="1" workbookViewId="0">
      <selection activeCell="A11" sqref="A11:C11"/>
    </sheetView>
  </sheetViews>
  <sheetFormatPr defaultColWidth="16.7109375" defaultRowHeight="15" x14ac:dyDescent="0.25"/>
  <cols>
    <col min="1" max="1" width="22" customWidth="1"/>
    <col min="2" max="2" width="17" customWidth="1"/>
  </cols>
  <sheetData>
    <row r="2" spans="1:4" x14ac:dyDescent="0.25">
      <c r="A2" s="85" t="s">
        <v>20</v>
      </c>
      <c r="B2" s="85"/>
      <c r="C2" s="85"/>
      <c r="D2" s="85"/>
    </row>
    <row r="3" spans="1:4" ht="15.75" thickBot="1" x14ac:dyDescent="0.3">
      <c r="A3" s="4"/>
    </row>
    <row r="4" spans="1:4" ht="30.75" thickBot="1" x14ac:dyDescent="0.3">
      <c r="A4" s="17" t="s">
        <v>0</v>
      </c>
      <c r="B4" s="18" t="s">
        <v>2</v>
      </c>
      <c r="C4" s="19" t="s">
        <v>21</v>
      </c>
      <c r="D4" s="20" t="s">
        <v>22</v>
      </c>
    </row>
    <row r="5" spans="1:4" x14ac:dyDescent="0.25">
      <c r="A5" s="21" t="s">
        <v>37</v>
      </c>
      <c r="B5" s="22">
        <f>'Staré Brno'!D26</f>
        <v>0</v>
      </c>
      <c r="C5" s="23">
        <f>B5/100*21</f>
        <v>0</v>
      </c>
      <c r="D5" s="24">
        <f>B5+C5</f>
        <v>0</v>
      </c>
    </row>
    <row r="6" spans="1:4" x14ac:dyDescent="0.25">
      <c r="A6" s="27" t="s">
        <v>38</v>
      </c>
      <c r="B6" s="28">
        <f>Ponava!D26</f>
        <v>0</v>
      </c>
      <c r="C6" s="29">
        <f>B6/100*21</f>
        <v>0</v>
      </c>
      <c r="D6" s="30">
        <f>B6+C6</f>
        <v>0</v>
      </c>
    </row>
    <row r="7" spans="1:4" x14ac:dyDescent="0.25">
      <c r="A7" s="27" t="s">
        <v>62</v>
      </c>
      <c r="B7" s="28">
        <f>Komárov!D28</f>
        <v>0</v>
      </c>
      <c r="C7" s="29">
        <f t="shared" ref="C7:C9" si="0">B7/100*21</f>
        <v>0</v>
      </c>
      <c r="D7" s="30">
        <f t="shared" ref="D7:D9" si="1">B7+C7</f>
        <v>0</v>
      </c>
    </row>
    <row r="8" spans="1:4" x14ac:dyDescent="0.25">
      <c r="A8" s="27" t="s">
        <v>39</v>
      </c>
      <c r="B8" s="28">
        <f>Stránice!D27</f>
        <v>0</v>
      </c>
      <c r="C8" s="29">
        <f t="shared" si="0"/>
        <v>0</v>
      </c>
      <c r="D8" s="30">
        <f t="shared" si="1"/>
        <v>0</v>
      </c>
    </row>
    <row r="9" spans="1:4" ht="15.75" thickBot="1" x14ac:dyDescent="0.3">
      <c r="A9" s="25" t="s">
        <v>26</v>
      </c>
      <c r="B9" s="26">
        <f>Bohunice!D29</f>
        <v>0</v>
      </c>
      <c r="C9" s="29">
        <f t="shared" si="0"/>
        <v>0</v>
      </c>
      <c r="D9" s="30">
        <f t="shared" si="1"/>
        <v>0</v>
      </c>
    </row>
    <row r="10" spans="1:4" x14ac:dyDescent="0.25">
      <c r="A10" s="92" t="s">
        <v>2</v>
      </c>
      <c r="B10" s="93"/>
      <c r="C10" s="120"/>
      <c r="D10" s="8">
        <f>SUM(B5:B9)</f>
        <v>0</v>
      </c>
    </row>
    <row r="11" spans="1:4" x14ac:dyDescent="0.25">
      <c r="A11" s="88" t="s">
        <v>23</v>
      </c>
      <c r="B11" s="89"/>
      <c r="C11" s="121"/>
      <c r="D11" s="11">
        <f>SUM(C5:C9)</f>
        <v>0</v>
      </c>
    </row>
    <row r="12" spans="1:4" ht="15.75" thickBot="1" x14ac:dyDescent="0.3">
      <c r="A12" s="97" t="s">
        <v>3</v>
      </c>
      <c r="B12" s="98"/>
      <c r="C12" s="122"/>
      <c r="D12" s="10">
        <f>SUM(D5:D9)</f>
        <v>0</v>
      </c>
    </row>
  </sheetData>
  <mergeCells count="4">
    <mergeCell ref="A2:D2"/>
    <mergeCell ref="A10:C10"/>
    <mergeCell ref="A11:C11"/>
    <mergeCell ref="A12:C12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6</vt:i4>
      </vt:variant>
    </vt:vector>
  </HeadingPairs>
  <TitlesOfParts>
    <vt:vector size="6" baseType="lpstr">
      <vt:lpstr>Staré Brno</vt:lpstr>
      <vt:lpstr>Ponava</vt:lpstr>
      <vt:lpstr>Komárov</vt:lpstr>
      <vt:lpstr>Stránice</vt:lpstr>
      <vt:lpstr>Bohunice</vt:lpstr>
      <vt:lpstr>REKAPITULACE</vt:lpstr>
    </vt:vector>
  </TitlesOfParts>
  <Company>MMB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Smolíková Miroslava</dc:creator>
  <cp:lastModifiedBy>Smolíková Miroslava</cp:lastModifiedBy>
  <cp:lastPrinted>2022-02-22T08:13:50Z</cp:lastPrinted>
  <dcterms:created xsi:type="dcterms:W3CDTF">2021-01-25T06:42:47Z</dcterms:created>
  <dcterms:modified xsi:type="dcterms:W3CDTF">2022-02-22T08:14:56Z</dcterms:modified>
</cp:coreProperties>
</file>