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k.ú. S.Lískovec,Bohunice,Pisárky,Kohoutovice,Přízřenice,Bosonohy 2023\ZD\"/>
    </mc:Choice>
  </mc:AlternateContent>
  <xr:revisionPtr revIDLastSave="0" documentId="13_ncr:1_{88C196AF-E50D-4025-970B-A8A9830E188C}" xr6:coauthVersionLast="41" xr6:coauthVersionMax="41" xr10:uidLastSave="{00000000-0000-0000-0000-000000000000}"/>
  <bookViews>
    <workbookView xWindow="-120" yWindow="-120" windowWidth="29040" windowHeight="15840" activeTab="5" xr2:uid="{74D28601-FA8E-44E6-8208-A001BAA3F63D}"/>
  </bookViews>
  <sheets>
    <sheet name="St.Lískovec" sheetId="1" r:id="rId1"/>
    <sheet name="Bohunice" sheetId="3" r:id="rId2"/>
    <sheet name="Pisárky" sheetId="4" r:id="rId3"/>
    <sheet name="Kohoutovice" sheetId="5" r:id="rId4"/>
    <sheet name="Přízřenice" sheetId="7" r:id="rId5"/>
    <sheet name="Bosonohy" sheetId="8" r:id="rId6"/>
    <sheet name="REKAPITULACE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7" l="1"/>
  <c r="D11" i="4"/>
  <c r="D15" i="1"/>
  <c r="D10" i="8" l="1"/>
  <c r="B18" i="8" s="1"/>
  <c r="D18" i="8" s="1"/>
  <c r="E18" i="8" s="1"/>
  <c r="E19" i="8" s="1"/>
  <c r="B10" i="6" s="1"/>
  <c r="C10" i="6" l="1"/>
  <c r="D10" i="6" s="1"/>
  <c r="E20" i="8"/>
  <c r="E21" i="8" s="1"/>
  <c r="B18" i="7" l="1"/>
  <c r="D18" i="7" s="1"/>
  <c r="E18" i="7" s="1"/>
  <c r="E19" i="7" s="1"/>
  <c r="B9" i="6" s="1"/>
  <c r="C9" i="6" l="1"/>
  <c r="D9" i="6" s="1"/>
  <c r="E20" i="7"/>
  <c r="E21" i="7" s="1"/>
  <c r="D12" i="5"/>
  <c r="D18" i="3"/>
  <c r="B19" i="5" l="1"/>
  <c r="D19" i="5" s="1"/>
  <c r="E19" i="5" l="1"/>
  <c r="E20" i="5" s="1"/>
  <c r="B8" i="6" s="1"/>
  <c r="B19" i="4"/>
  <c r="D19" i="4" s="1"/>
  <c r="C8" i="6" l="1"/>
  <c r="D8" i="6" s="1"/>
  <c r="E19" i="4"/>
  <c r="E20" i="4" s="1"/>
  <c r="E21" i="5"/>
  <c r="E22" i="5" s="1"/>
  <c r="B26" i="3"/>
  <c r="B7" i="6" l="1"/>
  <c r="C7" i="6" s="1"/>
  <c r="D7" i="6" s="1"/>
  <c r="E21" i="4"/>
  <c r="E22" i="4" s="1"/>
  <c r="D9" i="3"/>
  <c r="B25" i="1"/>
  <c r="D25" i="1" s="1"/>
  <c r="E25" i="1" l="1"/>
  <c r="E26" i="1" s="1"/>
  <c r="D26" i="3"/>
  <c r="E26" i="3" s="1"/>
  <c r="B25" i="3"/>
  <c r="D25" i="3" s="1"/>
  <c r="E25" i="3" s="1"/>
  <c r="E27" i="1" l="1"/>
  <c r="E28" i="1" s="1"/>
  <c r="B5" i="6"/>
  <c r="E27" i="3"/>
  <c r="B6" i="6" s="1"/>
  <c r="C5" i="6" l="1"/>
  <c r="D11" i="6"/>
  <c r="E28" i="3"/>
  <c r="E29" i="3" s="1"/>
  <c r="C6" i="6"/>
  <c r="D6" i="6" s="1"/>
  <c r="D5" i="6" l="1"/>
  <c r="D12" i="6"/>
  <c r="D13" i="6" s="1"/>
</calcChain>
</file>

<file path=xl/sharedStrings.xml><?xml version="1.0" encoding="utf-8"?>
<sst xmlns="http://schemas.openxmlformats.org/spreadsheetml/2006/main" count="179" uniqueCount="70">
  <si>
    <t>Katastr</t>
  </si>
  <si>
    <t>Pozemky p.č.</t>
  </si>
  <si>
    <t>Celková výměra pozemku</t>
  </si>
  <si>
    <t>1664/62</t>
  </si>
  <si>
    <t>1671/14</t>
  </si>
  <si>
    <t>1671/18</t>
  </si>
  <si>
    <t>1671/20</t>
  </si>
  <si>
    <t>1684/118</t>
  </si>
  <si>
    <t>1684/190</t>
  </si>
  <si>
    <t>1745/8</t>
  </si>
  <si>
    <t>BOHUNICE</t>
  </si>
  <si>
    <t>1192/1</t>
  </si>
  <si>
    <t>1260/12</t>
  </si>
  <si>
    <t>pokos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</si>
  <si>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</si>
  <si>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</si>
  <si>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</si>
  <si>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</si>
  <si>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</si>
  <si>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</si>
  <si>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</si>
  <si>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</si>
  <si>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</si>
  <si>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SOUPIS POZEMKŮ - k.ú. STARÝ LÍSKOVEC - REKAPITULACE CENY</t>
  </si>
  <si>
    <t>REKAPITULACE CENY</t>
  </si>
  <si>
    <t xml:space="preserve">MJ/M2 </t>
  </si>
  <si>
    <t>CENA CELKEM           1 PLNĚNÍ</t>
  </si>
  <si>
    <t>CENA CELKEM ZA CELÉ PLNĚNÍ</t>
  </si>
  <si>
    <t xml:space="preserve">CENA/MJ </t>
  </si>
  <si>
    <t>SOUPIS POZEMKŮ - k.ú. BOHUNICE - REKAPITULACE CENY</t>
  </si>
  <si>
    <t xml:space="preserve">Poznámka </t>
  </si>
  <si>
    <t>pokos,nálety,sběr odpadu</t>
  </si>
  <si>
    <t>pokos,nálety</t>
  </si>
  <si>
    <t>B</t>
  </si>
  <si>
    <t>pokos,probírka, sběr odpadu</t>
  </si>
  <si>
    <t>probírka, sběr odpadu</t>
  </si>
  <si>
    <t>SOUPIS POZEMKŮ - k.ú. PISÁRKY - REKAPITULACE CENY</t>
  </si>
  <si>
    <t>PISÁRKY</t>
  </si>
  <si>
    <t>1418/1</t>
  </si>
  <si>
    <t>SOUPIS POZEMKŮ - k.ú. KOHOUTOVICE - REKAPITULACE CENY</t>
  </si>
  <si>
    <t>KOHOUTOVICE</t>
  </si>
  <si>
    <t>855/20</t>
  </si>
  <si>
    <t>855/21</t>
  </si>
  <si>
    <t>883/1</t>
  </si>
  <si>
    <t>884/1</t>
  </si>
  <si>
    <t>pokos,probírka</t>
  </si>
  <si>
    <t>B.) 2 x pokos, probírka dřevin,  ekologická likvidace veškerého odpadu</t>
  </si>
  <si>
    <t>pokos, probírka dřevin</t>
  </si>
  <si>
    <t>REKAPITULACE CELKOVÉ CENY ZAKÁZKY</t>
  </si>
  <si>
    <t>DPH 21%</t>
  </si>
  <si>
    <t>CENA CELKEM VČETNĚ DPH</t>
  </si>
  <si>
    <t>CELKEM DPH 21 %</t>
  </si>
  <si>
    <t>Starý Lískovec</t>
  </si>
  <si>
    <t>Bohunice</t>
  </si>
  <si>
    <t>Pisárky</t>
  </si>
  <si>
    <t>Kohoutovice</t>
  </si>
  <si>
    <t>A.) 4 x pokos, probírka dřevin, odstranění náletových dřevin, sběr odpadu, odvoz a ekologická likvidace veškerého odpadu</t>
  </si>
  <si>
    <t>A.) 4 x pokos, jednorázová probírka dřevin a odstranění náletových dřevin, sběr odpadu, odvoz a ekologická likvidace veškerého odpadu</t>
  </si>
  <si>
    <t>A.) 4 x pokos, jednorázová probírka dřevin, sběr odpadu, odvoz a ekologická likvidace odpadu</t>
  </si>
  <si>
    <t>pokos, probírka,sběr odpadu</t>
  </si>
  <si>
    <t>SOUPIS POZEMKŮ - k.ú. PŘÍZŘENICE - REKAPITULACE CENY</t>
  </si>
  <si>
    <t>A.) 4 x pokos, sběr odpadu,  ekologická likvidace veškerého odpadu</t>
  </si>
  <si>
    <t>PŘÍZŘENICE</t>
  </si>
  <si>
    <t>pokos, sběr odpadu</t>
  </si>
  <si>
    <t>Přízřenice</t>
  </si>
  <si>
    <t>SOUPIS POZEMKŮ - k.ú. BOSONOHY - REKAPITULACE CENY</t>
  </si>
  <si>
    <t>BOSONOHY</t>
  </si>
  <si>
    <t>1745/23</t>
  </si>
  <si>
    <t>STARÝ LÍSKOVEC</t>
  </si>
  <si>
    <t>Bosonohy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</si>
</sst>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2" borderId="1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3" fontId="3" fillId="2" borderId="24" xfId="0" applyNumberFormat="1" applyFont="1" applyFill="1" applyBorder="1" applyAlignment="1">
      <alignment horizontal="center" vertical="center"/>
    </xf>
    <xf numFmtId="3" fontId="3" fillId="2" borderId="25" xfId="0" applyNumberFormat="1" applyFont="1" applyFill="1" applyBorder="1" applyAlignment="1">
      <alignment horizontal="center" vertical="center"/>
    </xf>
    <xf numFmtId="3" fontId="5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3" fontId="3" fillId="2" borderId="1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3" fontId="5" fillId="0" borderId="0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30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3" borderId="7" xfId="0" applyNumberFormat="1" applyFill="1" applyBorder="1"/>
    <xf numFmtId="4" fontId="0" fillId="0" borderId="26" xfId="0" applyNumberFormat="1" applyBorder="1"/>
    <xf numFmtId="4" fontId="0" fillId="0" borderId="7" xfId="0" applyNumberForma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4" fontId="1" fillId="0" borderId="8" xfId="0" applyNumberFormat="1" applyFont="1" applyBorder="1"/>
    <xf numFmtId="0" fontId="3" fillId="0" borderId="2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3" fontId="1" fillId="0" borderId="2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4" fontId="1" fillId="0" borderId="31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4" fontId="0" fillId="0" borderId="5" xfId="0" applyNumberFormat="1" applyBorder="1" applyAlignment="1">
      <alignment horizontal="right"/>
    </xf>
    <xf numFmtId="4" fontId="0" fillId="0" borderId="5" xfId="0" applyNumberFormat="1" applyBorder="1"/>
    <xf numFmtId="4" fontId="0" fillId="0" borderId="6" xfId="0" applyNumberFormat="1" applyBorder="1"/>
    <xf numFmtId="4" fontId="0" fillId="0" borderId="1" xfId="0" applyNumberFormat="1" applyBorder="1" applyAlignment="1">
      <alignment horizontal="right"/>
    </xf>
    <xf numFmtId="4" fontId="0" fillId="0" borderId="1" xfId="0" applyNumberFormat="1" applyBorder="1"/>
    <xf numFmtId="0" fontId="2" fillId="0" borderId="22" xfId="0" applyFont="1" applyBorder="1" applyAlignment="1">
      <alignment horizontal="center" vertical="center" wrapText="1"/>
    </xf>
    <xf numFmtId="3" fontId="1" fillId="0" borderId="34" xfId="0" applyNumberFormat="1" applyFont="1" applyBorder="1" applyAlignment="1">
      <alignment horizontal="center"/>
    </xf>
    <xf numFmtId="0" fontId="0" fillId="0" borderId="36" xfId="0" applyBorder="1"/>
    <xf numFmtId="0" fontId="3" fillId="0" borderId="38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3" fontId="3" fillId="0" borderId="39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3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/>
    </xf>
    <xf numFmtId="3" fontId="3" fillId="0" borderId="40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2" fillId="0" borderId="43" xfId="0" applyFont="1" applyFill="1" applyBorder="1" applyAlignment="1">
      <alignment horizontal="center"/>
    </xf>
    <xf numFmtId="3" fontId="3" fillId="0" borderId="44" xfId="0" applyNumberFormat="1" applyFont="1" applyFill="1" applyBorder="1" applyAlignment="1">
      <alignment horizontal="center" vertical="center"/>
    </xf>
    <xf numFmtId="3" fontId="3" fillId="2" borderId="42" xfId="0" applyNumberFormat="1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/>
    </xf>
    <xf numFmtId="3" fontId="1" fillId="0" borderId="19" xfId="0" applyNumberFormat="1" applyFont="1" applyBorder="1" applyAlignment="1">
      <alignment horizontal="center"/>
    </xf>
    <xf numFmtId="0" fontId="0" fillId="0" borderId="22" xfId="0" applyBorder="1"/>
    <xf numFmtId="3" fontId="1" fillId="0" borderId="0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4" fontId="0" fillId="3" borderId="3" xfId="0" applyNumberFormat="1" applyFill="1" applyBorder="1"/>
    <xf numFmtId="4" fontId="0" fillId="0" borderId="46" xfId="0" applyNumberFormat="1" applyBorder="1"/>
    <xf numFmtId="4" fontId="1" fillId="0" borderId="41" xfId="0" applyNumberFormat="1" applyFont="1" applyBorder="1"/>
    <xf numFmtId="4" fontId="1" fillId="0" borderId="46" xfId="0" applyNumberFormat="1" applyFont="1" applyBorder="1"/>
    <xf numFmtId="4" fontId="1" fillId="0" borderId="47" xfId="0" applyNumberFormat="1" applyFont="1" applyBorder="1"/>
    <xf numFmtId="0" fontId="2" fillId="0" borderId="1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/>
    </xf>
    <xf numFmtId="3" fontId="3" fillId="0" borderId="50" xfId="0" applyNumberFormat="1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3" fontId="0" fillId="0" borderId="40" xfId="0" applyNumberFormat="1" applyBorder="1" applyAlignment="1">
      <alignment horizontal="center"/>
    </xf>
    <xf numFmtId="4" fontId="0" fillId="3" borderId="19" xfId="0" applyNumberFormat="1" applyFill="1" applyBorder="1"/>
    <xf numFmtId="4" fontId="0" fillId="0" borderId="19" xfId="0" applyNumberFormat="1" applyBorder="1"/>
    <xf numFmtId="4" fontId="0" fillId="0" borderId="41" xfId="0" applyNumberFormat="1" applyBorder="1"/>
    <xf numFmtId="0" fontId="2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7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29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5" fillId="0" borderId="33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1" fillId="0" borderId="46" xfId="0" applyFont="1" applyBorder="1" applyAlignment="1">
      <alignment horizontal="left"/>
    </xf>
    <xf numFmtId="0" fontId="1" fillId="0" borderId="47" xfId="0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>
      <alignment horizontal="left"/>
    </xf>
    <xf numFmtId="0" fontId="2" fillId="0" borderId="48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964E-6DCA-417B-81CD-E50CEEC7D7D7}">
  <sheetPr>
    <pageSetUpPr fitToPage="1"/>
  </sheetPr>
  <dimension ref="A1:E28"/>
  <sheetViews>
    <sheetView workbookViewId="0">
      <selection activeCell="E26" sqref="E26"/>
    </sheetView>
  </sheetViews>
  <sheetFormatPr defaultRowHeight="15" x14ac:dyDescent="0.25"/>
  <cols>
    <col min="1" max="1" width="15.7109375" customWidth="1"/>
    <col min="2" max="2" width="12.28515625" customWidth="1"/>
    <col min="3" max="3" width="13.7109375" customWidth="1"/>
    <col min="4" max="4" width="13.85546875" customWidth="1"/>
    <col min="5" max="5" width="25" customWidth="1"/>
  </cols>
  <sheetData>
    <row r="1" spans="1:5" x14ac:dyDescent="0.25">
      <c r="D1" s="24"/>
      <c r="E1" s="24" t="s">
        <v>22</v>
      </c>
    </row>
    <row r="3" spans="1:5" x14ac:dyDescent="0.25">
      <c r="A3" s="104" t="s">
        <v>23</v>
      </c>
      <c r="B3" s="104"/>
      <c r="C3" s="104"/>
      <c r="D3" s="104"/>
      <c r="E3" s="104"/>
    </row>
    <row r="4" spans="1:5" x14ac:dyDescent="0.25">
      <c r="A4" s="22"/>
      <c r="B4" s="22"/>
      <c r="C4" s="22"/>
      <c r="D4" s="22"/>
    </row>
    <row r="5" spans="1:5" ht="29.25" customHeight="1" x14ac:dyDescent="0.25">
      <c r="A5" s="108" t="s">
        <v>57</v>
      </c>
      <c r="B5" s="108"/>
      <c r="C5" s="108"/>
      <c r="D5" s="108"/>
      <c r="E5" s="108"/>
    </row>
    <row r="6" spans="1:5" ht="15.75" thickBot="1" x14ac:dyDescent="0.3"/>
    <row r="7" spans="1:5" ht="26.25" thickBot="1" x14ac:dyDescent="0.3">
      <c r="A7" s="8" t="s">
        <v>0</v>
      </c>
      <c r="B7" s="1" t="s">
        <v>1</v>
      </c>
      <c r="C7" s="4" t="s">
        <v>2</v>
      </c>
      <c r="D7" s="10" t="s">
        <v>14</v>
      </c>
      <c r="E7" s="57" t="s">
        <v>21</v>
      </c>
    </row>
    <row r="8" spans="1:5" x14ac:dyDescent="0.25">
      <c r="A8" s="112" t="s">
        <v>68</v>
      </c>
      <c r="B8" s="3" t="s">
        <v>3</v>
      </c>
      <c r="C8" s="6">
        <v>1164</v>
      </c>
      <c r="D8" s="12">
        <v>1164</v>
      </c>
      <c r="E8" s="36" t="s">
        <v>34</v>
      </c>
    </row>
    <row r="9" spans="1:5" x14ac:dyDescent="0.25">
      <c r="A9" s="112"/>
      <c r="B9" s="9" t="s">
        <v>4</v>
      </c>
      <c r="C9" s="6">
        <v>90</v>
      </c>
      <c r="D9" s="12">
        <v>90</v>
      </c>
      <c r="E9" s="36" t="s">
        <v>13</v>
      </c>
    </row>
    <row r="10" spans="1:5" x14ac:dyDescent="0.25">
      <c r="A10" s="112"/>
      <c r="B10" s="9" t="s">
        <v>5</v>
      </c>
      <c r="C10" s="6">
        <v>871</v>
      </c>
      <c r="D10" s="12">
        <v>871</v>
      </c>
      <c r="E10" s="36" t="s">
        <v>13</v>
      </c>
    </row>
    <row r="11" spans="1:5" x14ac:dyDescent="0.25">
      <c r="A11" s="112"/>
      <c r="B11" s="9" t="s">
        <v>6</v>
      </c>
      <c r="C11" s="6">
        <v>71</v>
      </c>
      <c r="D11" s="12">
        <v>71</v>
      </c>
      <c r="E11" s="36" t="s">
        <v>13</v>
      </c>
    </row>
    <row r="12" spans="1:5" x14ac:dyDescent="0.25">
      <c r="A12" s="112"/>
      <c r="B12" s="3" t="s">
        <v>7</v>
      </c>
      <c r="C12" s="6">
        <v>1171</v>
      </c>
      <c r="D12" s="12">
        <v>1171</v>
      </c>
      <c r="E12" s="36" t="s">
        <v>34</v>
      </c>
    </row>
    <row r="13" spans="1:5" x14ac:dyDescent="0.25">
      <c r="A13" s="112"/>
      <c r="B13" s="3" t="s">
        <v>8</v>
      </c>
      <c r="C13" s="6">
        <v>625</v>
      </c>
      <c r="D13" s="12">
        <v>625</v>
      </c>
      <c r="E13" s="36" t="s">
        <v>34</v>
      </c>
    </row>
    <row r="14" spans="1:5" ht="15.75" thickBot="1" x14ac:dyDescent="0.3">
      <c r="A14" s="112"/>
      <c r="B14" s="3" t="s">
        <v>9</v>
      </c>
      <c r="C14" s="6">
        <v>380</v>
      </c>
      <c r="D14" s="12">
        <v>380</v>
      </c>
      <c r="E14" s="36" t="s">
        <v>32</v>
      </c>
    </row>
    <row r="15" spans="1:5" ht="15" customHeight="1" thickBot="1" x14ac:dyDescent="0.3">
      <c r="A15" s="113" t="s">
        <v>17</v>
      </c>
      <c r="B15" s="114"/>
      <c r="C15" s="115"/>
      <c r="D15" s="14">
        <f>SUM(D8:D14)</f>
        <v>4372</v>
      </c>
      <c r="E15" s="43"/>
    </row>
    <row r="16" spans="1:5" ht="15" customHeight="1" x14ac:dyDescent="0.25">
      <c r="A16" s="17"/>
      <c r="B16" s="17"/>
      <c r="C16" s="17"/>
      <c r="D16" s="18"/>
    </row>
    <row r="17" spans="1:5" ht="15" customHeight="1" x14ac:dyDescent="0.25">
      <c r="A17" s="17"/>
      <c r="B17" s="17"/>
      <c r="C17" s="17"/>
      <c r="D17" s="18"/>
    </row>
    <row r="18" spans="1:5" ht="15" customHeight="1" x14ac:dyDescent="0.25">
      <c r="A18" s="17"/>
      <c r="B18" s="17"/>
      <c r="C18" s="17"/>
      <c r="D18" s="18"/>
    </row>
    <row r="19" spans="1:5" ht="15" customHeight="1" x14ac:dyDescent="0.25">
      <c r="A19" s="17"/>
      <c r="B19" s="17"/>
      <c r="C19" s="17"/>
      <c r="D19" s="18"/>
    </row>
    <row r="20" spans="1:5" ht="15" customHeight="1" x14ac:dyDescent="0.25">
      <c r="A20" s="17"/>
      <c r="B20" s="17"/>
      <c r="C20" s="17"/>
      <c r="D20" s="18"/>
    </row>
    <row r="22" spans="1:5" x14ac:dyDescent="0.25">
      <c r="A22" s="104" t="s">
        <v>24</v>
      </c>
      <c r="B22" s="104"/>
      <c r="C22" s="104"/>
      <c r="D22" s="104"/>
      <c r="E22" s="104"/>
    </row>
    <row r="23" spans="1:5" ht="15.75" thickBot="1" x14ac:dyDescent="0.3">
      <c r="A23" s="21"/>
    </row>
    <row r="24" spans="1:5" ht="30.75" thickBot="1" x14ac:dyDescent="0.3">
      <c r="A24" s="19" t="s">
        <v>18</v>
      </c>
      <c r="B24" s="20" t="s">
        <v>25</v>
      </c>
      <c r="C24" s="20" t="s">
        <v>28</v>
      </c>
      <c r="D24" s="26" t="s">
        <v>26</v>
      </c>
      <c r="E24" s="27" t="s">
        <v>27</v>
      </c>
    </row>
    <row r="25" spans="1:5" ht="15.75" thickBot="1" x14ac:dyDescent="0.3">
      <c r="A25" s="28" t="s">
        <v>19</v>
      </c>
      <c r="B25" s="29">
        <f>D15</f>
        <v>4372</v>
      </c>
      <c r="C25" s="30"/>
      <c r="D25" s="31">
        <f>B25*C25</f>
        <v>0</v>
      </c>
      <c r="E25" s="32">
        <f>D25*4</f>
        <v>0</v>
      </c>
    </row>
    <row r="26" spans="1:5" x14ac:dyDescent="0.25">
      <c r="A26" s="109" t="s">
        <v>15</v>
      </c>
      <c r="B26" s="110"/>
      <c r="C26" s="110"/>
      <c r="D26" s="111"/>
      <c r="E26" s="33">
        <f>SUM(E25:E25)</f>
        <v>0</v>
      </c>
    </row>
    <row r="27" spans="1:5" x14ac:dyDescent="0.25">
      <c r="A27" s="105" t="s">
        <v>20</v>
      </c>
      <c r="B27" s="106"/>
      <c r="C27" s="106"/>
      <c r="D27" s="107"/>
      <c r="E27" s="34">
        <f>E26/100*21</f>
        <v>0</v>
      </c>
    </row>
    <row r="28" spans="1:5" ht="15.75" thickBot="1" x14ac:dyDescent="0.3">
      <c r="A28" s="101" t="s">
        <v>16</v>
      </c>
      <c r="B28" s="102"/>
      <c r="C28" s="102"/>
      <c r="D28" s="103"/>
      <c r="E28" s="35">
        <f>E26+E27</f>
        <v>0</v>
      </c>
    </row>
  </sheetData>
  <mergeCells count="8">
    <mergeCell ref="A28:D28"/>
    <mergeCell ref="A22:E22"/>
    <mergeCell ref="A27:D27"/>
    <mergeCell ref="A3:E3"/>
    <mergeCell ref="A5:E5"/>
    <mergeCell ref="A26:D26"/>
    <mergeCell ref="A8:A14"/>
    <mergeCell ref="A15:C15"/>
  </mergeCells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A07A-B9F0-4B48-BA36-ED7AF325B52D}">
  <sheetPr>
    <pageSetUpPr fitToPage="1"/>
  </sheetPr>
  <dimension ref="A1:E29"/>
  <sheetViews>
    <sheetView workbookViewId="0">
      <selection activeCell="E27" sqref="E27"/>
    </sheetView>
  </sheetViews>
  <sheetFormatPr defaultRowHeight="15" x14ac:dyDescent="0.25"/>
  <cols>
    <col min="1" max="1" width="13.42578125" customWidth="1"/>
    <col min="2" max="2" width="12.140625" customWidth="1"/>
    <col min="3" max="4" width="13.7109375" customWidth="1"/>
    <col min="5" max="5" width="21.42578125" customWidth="1"/>
  </cols>
  <sheetData>
    <row r="1" spans="1:5" x14ac:dyDescent="0.25">
      <c r="D1" s="24"/>
      <c r="E1" s="24" t="s">
        <v>22</v>
      </c>
    </row>
    <row r="3" spans="1:5" x14ac:dyDescent="0.25">
      <c r="A3" s="104" t="s">
        <v>29</v>
      </c>
      <c r="B3" s="104"/>
      <c r="C3" s="104"/>
      <c r="D3" s="104"/>
      <c r="E3" s="104"/>
    </row>
    <row r="4" spans="1:5" x14ac:dyDescent="0.25">
      <c r="A4" s="23"/>
      <c r="B4" s="23"/>
      <c r="C4" s="23"/>
      <c r="D4" s="23"/>
    </row>
    <row r="5" spans="1:5" ht="31.5" customHeight="1" x14ac:dyDescent="0.25">
      <c r="A5" s="116" t="s">
        <v>57</v>
      </c>
      <c r="B5" s="116"/>
      <c r="C5" s="116"/>
      <c r="D5" s="116"/>
      <c r="E5" s="116"/>
    </row>
    <row r="6" spans="1:5" ht="14.25" customHeight="1" thickBot="1" x14ac:dyDescent="0.3">
      <c r="A6" s="25"/>
      <c r="B6" s="25"/>
      <c r="C6" s="25"/>
      <c r="D6" s="25"/>
      <c r="E6" s="25"/>
    </row>
    <row r="7" spans="1:5" ht="26.25" thickBot="1" x14ac:dyDescent="0.3">
      <c r="A7" s="8" t="s">
        <v>0</v>
      </c>
      <c r="B7" s="1" t="s">
        <v>1</v>
      </c>
      <c r="C7" s="4" t="s">
        <v>2</v>
      </c>
      <c r="D7" s="15" t="s">
        <v>14</v>
      </c>
      <c r="E7" s="39" t="s">
        <v>30</v>
      </c>
    </row>
    <row r="8" spans="1:5" ht="15.75" thickBot="1" x14ac:dyDescent="0.3">
      <c r="A8" s="100" t="s">
        <v>10</v>
      </c>
      <c r="B8" s="3" t="s">
        <v>12</v>
      </c>
      <c r="C8" s="6">
        <v>682</v>
      </c>
      <c r="D8" s="16">
        <v>682</v>
      </c>
      <c r="E8" s="36" t="s">
        <v>31</v>
      </c>
    </row>
    <row r="9" spans="1:5" ht="16.5" thickBot="1" x14ac:dyDescent="0.3">
      <c r="A9" s="113" t="s">
        <v>17</v>
      </c>
      <c r="B9" s="114"/>
      <c r="C9" s="120"/>
      <c r="D9" s="41">
        <f>SUM(D8:D8)</f>
        <v>682</v>
      </c>
      <c r="E9" s="40"/>
    </row>
    <row r="14" spans="1:5" x14ac:dyDescent="0.25">
      <c r="A14" s="108" t="s">
        <v>46</v>
      </c>
      <c r="B14" s="108"/>
      <c r="C14" s="108"/>
      <c r="D14" s="108"/>
      <c r="E14" s="108"/>
    </row>
    <row r="15" spans="1:5" ht="15.75" thickBot="1" x14ac:dyDescent="0.3"/>
    <row r="16" spans="1:5" ht="26.25" thickBot="1" x14ac:dyDescent="0.3">
      <c r="A16" s="8" t="s">
        <v>0</v>
      </c>
      <c r="B16" s="1" t="s">
        <v>1</v>
      </c>
      <c r="C16" s="37" t="s">
        <v>2</v>
      </c>
      <c r="D16" s="38" t="s">
        <v>14</v>
      </c>
      <c r="E16" s="39" t="s">
        <v>30</v>
      </c>
    </row>
    <row r="17" spans="1:5" ht="15.75" thickBot="1" x14ac:dyDescent="0.3">
      <c r="A17" s="65" t="s">
        <v>10</v>
      </c>
      <c r="B17" s="60" t="s">
        <v>11</v>
      </c>
      <c r="C17" s="62">
        <v>1021</v>
      </c>
      <c r="D17" s="13">
        <v>1021</v>
      </c>
      <c r="E17" s="61" t="s">
        <v>45</v>
      </c>
    </row>
    <row r="18" spans="1:5" ht="16.5" thickBot="1" x14ac:dyDescent="0.3">
      <c r="A18" s="117" t="s">
        <v>17</v>
      </c>
      <c r="B18" s="118"/>
      <c r="C18" s="119"/>
      <c r="D18" s="58">
        <f>SUM(D17:D17)</f>
        <v>1021</v>
      </c>
      <c r="E18" s="59"/>
    </row>
    <row r="22" spans="1:5" x14ac:dyDescent="0.25">
      <c r="A22" s="104" t="s">
        <v>24</v>
      </c>
      <c r="B22" s="104"/>
      <c r="C22" s="104"/>
      <c r="D22" s="104"/>
      <c r="E22" s="104"/>
    </row>
    <row r="23" spans="1:5" ht="15.75" thickBot="1" x14ac:dyDescent="0.3">
      <c r="A23" s="21"/>
    </row>
    <row r="24" spans="1:5" ht="30.75" thickBot="1" x14ac:dyDescent="0.3">
      <c r="A24" s="19" t="s">
        <v>18</v>
      </c>
      <c r="B24" s="20" t="s">
        <v>25</v>
      </c>
      <c r="C24" s="20" t="s">
        <v>28</v>
      </c>
      <c r="D24" s="26" t="s">
        <v>26</v>
      </c>
      <c r="E24" s="27" t="s">
        <v>27</v>
      </c>
    </row>
    <row r="25" spans="1:5" x14ac:dyDescent="0.25">
      <c r="A25" s="28" t="s">
        <v>19</v>
      </c>
      <c r="B25" s="29">
        <f>D9</f>
        <v>682</v>
      </c>
      <c r="C25" s="30"/>
      <c r="D25" s="31">
        <f>B25*C25</f>
        <v>0</v>
      </c>
      <c r="E25" s="32">
        <f>D25*4</f>
        <v>0</v>
      </c>
    </row>
    <row r="26" spans="1:5" ht="15.75" thickBot="1" x14ac:dyDescent="0.3">
      <c r="A26" s="28" t="s">
        <v>33</v>
      </c>
      <c r="B26" s="29">
        <f>D18</f>
        <v>1021</v>
      </c>
      <c r="C26" s="30"/>
      <c r="D26" s="31">
        <f>B26*C26</f>
        <v>0</v>
      </c>
      <c r="E26" s="32">
        <f>D26*2</f>
        <v>0</v>
      </c>
    </row>
    <row r="27" spans="1:5" x14ac:dyDescent="0.25">
      <c r="A27" s="109" t="s">
        <v>15</v>
      </c>
      <c r="B27" s="110"/>
      <c r="C27" s="110"/>
      <c r="D27" s="111"/>
      <c r="E27" s="33">
        <f>SUM(E25:E26)</f>
        <v>0</v>
      </c>
    </row>
    <row r="28" spans="1:5" x14ac:dyDescent="0.25">
      <c r="A28" s="105" t="s">
        <v>20</v>
      </c>
      <c r="B28" s="106"/>
      <c r="C28" s="106"/>
      <c r="D28" s="107"/>
      <c r="E28" s="34">
        <f>E27/100*21</f>
        <v>0</v>
      </c>
    </row>
    <row r="29" spans="1:5" ht="15.75" thickBot="1" x14ac:dyDescent="0.3">
      <c r="A29" s="101" t="s">
        <v>16</v>
      </c>
      <c r="B29" s="102"/>
      <c r="C29" s="102"/>
      <c r="D29" s="103"/>
      <c r="E29" s="35">
        <f>E27+E28</f>
        <v>0</v>
      </c>
    </row>
  </sheetData>
  <mergeCells count="9">
    <mergeCell ref="A29:D29"/>
    <mergeCell ref="A14:E14"/>
    <mergeCell ref="A18:C18"/>
    <mergeCell ref="A9:C9"/>
    <mergeCell ref="A3:E3"/>
    <mergeCell ref="A5:E5"/>
    <mergeCell ref="A22:E22"/>
    <mergeCell ref="A27:D27"/>
    <mergeCell ref="A28:D28"/>
  </mergeCells>
  <pageMargins left="0.25" right="0.25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D81C-38F0-4F2B-A69E-1BCBD60913FD}">
  <dimension ref="A1:E22"/>
  <sheetViews>
    <sheetView workbookViewId="0">
      <selection activeCell="E19" sqref="E19"/>
    </sheetView>
  </sheetViews>
  <sheetFormatPr defaultRowHeight="15" x14ac:dyDescent="0.25"/>
  <cols>
    <col min="1" max="1" width="15.140625" customWidth="1"/>
    <col min="2" max="2" width="12.5703125" customWidth="1"/>
    <col min="3" max="3" width="13.7109375" customWidth="1"/>
    <col min="4" max="4" width="13.85546875" customWidth="1"/>
    <col min="5" max="5" width="18.85546875" customWidth="1"/>
  </cols>
  <sheetData>
    <row r="1" spans="1:5" x14ac:dyDescent="0.25">
      <c r="D1" s="24"/>
      <c r="E1" s="24" t="s">
        <v>22</v>
      </c>
    </row>
    <row r="3" spans="1:5" x14ac:dyDescent="0.25">
      <c r="A3" s="104" t="s">
        <v>36</v>
      </c>
      <c r="B3" s="104"/>
      <c r="C3" s="104"/>
      <c r="D3" s="104"/>
      <c r="E3" s="104"/>
    </row>
    <row r="4" spans="1:5" x14ac:dyDescent="0.25">
      <c r="A4" s="42"/>
      <c r="B4" s="42"/>
      <c r="C4" s="42"/>
      <c r="D4" s="42"/>
    </row>
    <row r="5" spans="1:5" ht="29.25" customHeight="1" x14ac:dyDescent="0.25">
      <c r="A5" s="116" t="s">
        <v>56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8" t="s">
        <v>0</v>
      </c>
      <c r="B7" s="1" t="s">
        <v>1</v>
      </c>
      <c r="C7" s="4" t="s">
        <v>2</v>
      </c>
      <c r="D7" s="10" t="s">
        <v>14</v>
      </c>
      <c r="E7" s="57" t="s">
        <v>21</v>
      </c>
    </row>
    <row r="8" spans="1:5" x14ac:dyDescent="0.25">
      <c r="A8" s="121" t="s">
        <v>37</v>
      </c>
      <c r="B8" s="63">
        <v>213</v>
      </c>
      <c r="C8" s="5">
        <v>113</v>
      </c>
      <c r="D8" s="11">
        <v>113</v>
      </c>
      <c r="E8" s="44" t="s">
        <v>32</v>
      </c>
    </row>
    <row r="9" spans="1:5" x14ac:dyDescent="0.25">
      <c r="A9" s="112"/>
      <c r="B9" s="7">
        <v>216</v>
      </c>
      <c r="C9" s="6">
        <v>208</v>
      </c>
      <c r="D9" s="12">
        <v>208</v>
      </c>
      <c r="E9" s="45" t="s">
        <v>32</v>
      </c>
    </row>
    <row r="10" spans="1:5" ht="15.75" thickBot="1" x14ac:dyDescent="0.3">
      <c r="A10" s="112"/>
      <c r="B10" s="64" t="s">
        <v>38</v>
      </c>
      <c r="C10" s="6">
        <v>1203</v>
      </c>
      <c r="D10" s="12">
        <v>766</v>
      </c>
      <c r="E10" s="36" t="s">
        <v>35</v>
      </c>
    </row>
    <row r="11" spans="1:5" ht="15" customHeight="1" thickBot="1" x14ac:dyDescent="0.3">
      <c r="A11" s="113" t="s">
        <v>17</v>
      </c>
      <c r="B11" s="114"/>
      <c r="C11" s="115"/>
      <c r="D11" s="14">
        <f>SUM(D8:D10)</f>
        <v>1087</v>
      </c>
      <c r="E11" s="43"/>
    </row>
    <row r="12" spans="1:5" ht="15" customHeight="1" x14ac:dyDescent="0.25">
      <c r="A12" s="17"/>
      <c r="B12" s="17"/>
      <c r="C12" s="17"/>
      <c r="D12" s="18"/>
    </row>
    <row r="13" spans="1:5" ht="15" customHeight="1" x14ac:dyDescent="0.25">
      <c r="A13" s="17"/>
      <c r="B13" s="17"/>
      <c r="C13" s="17"/>
      <c r="D13" s="18"/>
    </row>
    <row r="14" spans="1:5" ht="15" customHeight="1" x14ac:dyDescent="0.25">
      <c r="A14" s="17"/>
      <c r="B14" s="17"/>
      <c r="C14" s="17"/>
      <c r="D14" s="18"/>
    </row>
    <row r="16" spans="1:5" x14ac:dyDescent="0.25">
      <c r="A16" s="104" t="s">
        <v>24</v>
      </c>
      <c r="B16" s="104"/>
      <c r="C16" s="104"/>
      <c r="D16" s="104"/>
      <c r="E16" s="104"/>
    </row>
    <row r="17" spans="1:5" ht="15.75" thickBot="1" x14ac:dyDescent="0.3">
      <c r="A17" s="21"/>
    </row>
    <row r="18" spans="1:5" ht="30.75" thickBot="1" x14ac:dyDescent="0.3">
      <c r="A18" s="19" t="s">
        <v>18</v>
      </c>
      <c r="B18" s="20" t="s">
        <v>25</v>
      </c>
      <c r="C18" s="20" t="s">
        <v>28</v>
      </c>
      <c r="D18" s="26" t="s">
        <v>26</v>
      </c>
      <c r="E18" s="27" t="s">
        <v>27</v>
      </c>
    </row>
    <row r="19" spans="1:5" ht="15.75" thickBot="1" x14ac:dyDescent="0.3">
      <c r="A19" s="28" t="s">
        <v>19</v>
      </c>
      <c r="B19" s="29">
        <f>D11</f>
        <v>1087</v>
      </c>
      <c r="C19" s="30"/>
      <c r="D19" s="31">
        <f>B19*C19</f>
        <v>0</v>
      </c>
      <c r="E19" s="32">
        <f>D19*4</f>
        <v>0</v>
      </c>
    </row>
    <row r="20" spans="1:5" x14ac:dyDescent="0.25">
      <c r="A20" s="109" t="s">
        <v>15</v>
      </c>
      <c r="B20" s="110"/>
      <c r="C20" s="110"/>
      <c r="D20" s="111"/>
      <c r="E20" s="33">
        <f>SUM(E19:E19)</f>
        <v>0</v>
      </c>
    </row>
    <row r="21" spans="1:5" x14ac:dyDescent="0.25">
      <c r="A21" s="105" t="s">
        <v>20</v>
      </c>
      <c r="B21" s="106"/>
      <c r="C21" s="106"/>
      <c r="D21" s="107"/>
      <c r="E21" s="34">
        <f>E20/100*21</f>
        <v>0</v>
      </c>
    </row>
    <row r="22" spans="1:5" ht="15.75" thickBot="1" x14ac:dyDescent="0.3">
      <c r="A22" s="101" t="s">
        <v>16</v>
      </c>
      <c r="B22" s="102"/>
      <c r="C22" s="102"/>
      <c r="D22" s="103"/>
      <c r="E22" s="35">
        <f>E20+E21</f>
        <v>0</v>
      </c>
    </row>
  </sheetData>
  <mergeCells count="8">
    <mergeCell ref="A21:D21"/>
    <mergeCell ref="A22:D22"/>
    <mergeCell ref="A3:E3"/>
    <mergeCell ref="A5:E5"/>
    <mergeCell ref="A8:A10"/>
    <mergeCell ref="A11:C11"/>
    <mergeCell ref="A16:E16"/>
    <mergeCell ref="A20:D20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5BB31-2A3C-4C1A-9F02-FD409A97F61D}">
  <dimension ref="A1:E22"/>
  <sheetViews>
    <sheetView workbookViewId="0">
      <selection activeCell="E19" sqref="E19"/>
    </sheetView>
  </sheetViews>
  <sheetFormatPr defaultRowHeight="15" x14ac:dyDescent="0.25"/>
  <cols>
    <col min="1" max="1" width="12.5703125" customWidth="1"/>
    <col min="2" max="2" width="11.42578125" customWidth="1"/>
    <col min="3" max="3" width="13.140625" customWidth="1"/>
    <col min="4" max="4" width="13.85546875" customWidth="1"/>
    <col min="5" max="5" width="24.7109375" customWidth="1"/>
  </cols>
  <sheetData>
    <row r="1" spans="1:5" x14ac:dyDescent="0.25">
      <c r="D1" s="24"/>
      <c r="E1" s="24" t="s">
        <v>22</v>
      </c>
    </row>
    <row r="3" spans="1:5" x14ac:dyDescent="0.25">
      <c r="A3" s="104" t="s">
        <v>39</v>
      </c>
      <c r="B3" s="104"/>
      <c r="C3" s="104"/>
      <c r="D3" s="104"/>
      <c r="E3" s="104"/>
    </row>
    <row r="4" spans="1:5" x14ac:dyDescent="0.25">
      <c r="A4" s="46"/>
      <c r="B4" s="46"/>
      <c r="C4" s="46"/>
      <c r="D4" s="46"/>
    </row>
    <row r="5" spans="1:5" ht="29.25" customHeight="1" x14ac:dyDescent="0.25">
      <c r="A5" s="108" t="s">
        <v>58</v>
      </c>
      <c r="B5" s="108"/>
      <c r="C5" s="108"/>
      <c r="D5" s="108"/>
      <c r="E5" s="108"/>
    </row>
    <row r="6" spans="1:5" ht="15.75" thickBot="1" x14ac:dyDescent="0.3"/>
    <row r="7" spans="1:5" ht="27" customHeight="1" thickBot="1" x14ac:dyDescent="0.3">
      <c r="A7" s="8" t="s">
        <v>0</v>
      </c>
      <c r="B7" s="1" t="s">
        <v>1</v>
      </c>
      <c r="C7" s="4" t="s">
        <v>2</v>
      </c>
      <c r="D7" s="10" t="s">
        <v>14</v>
      </c>
      <c r="E7" s="57" t="s">
        <v>21</v>
      </c>
    </row>
    <row r="8" spans="1:5" x14ac:dyDescent="0.25">
      <c r="A8" s="121" t="s">
        <v>40</v>
      </c>
      <c r="B8" s="2" t="s">
        <v>41</v>
      </c>
      <c r="C8" s="5">
        <v>164</v>
      </c>
      <c r="D8" s="11">
        <v>66</v>
      </c>
      <c r="E8" s="44" t="s">
        <v>47</v>
      </c>
    </row>
    <row r="9" spans="1:5" x14ac:dyDescent="0.25">
      <c r="A9" s="112"/>
      <c r="B9" s="3" t="s">
        <v>42</v>
      </c>
      <c r="C9" s="6">
        <v>428</v>
      </c>
      <c r="D9" s="12">
        <v>46</v>
      </c>
      <c r="E9" s="45" t="s">
        <v>47</v>
      </c>
    </row>
    <row r="10" spans="1:5" x14ac:dyDescent="0.25">
      <c r="A10" s="112"/>
      <c r="B10" s="3" t="s">
        <v>43</v>
      </c>
      <c r="C10" s="6">
        <v>988</v>
      </c>
      <c r="D10" s="12">
        <v>47</v>
      </c>
      <c r="E10" s="36" t="s">
        <v>59</v>
      </c>
    </row>
    <row r="11" spans="1:5" ht="15.75" thickBot="1" x14ac:dyDescent="0.3">
      <c r="A11" s="112"/>
      <c r="B11" s="3" t="s">
        <v>44</v>
      </c>
      <c r="C11" s="6">
        <v>978</v>
      </c>
      <c r="D11" s="12">
        <v>47</v>
      </c>
      <c r="E11" s="36" t="s">
        <v>59</v>
      </c>
    </row>
    <row r="12" spans="1:5" ht="15" customHeight="1" thickBot="1" x14ac:dyDescent="0.3">
      <c r="A12" s="113" t="s">
        <v>17</v>
      </c>
      <c r="B12" s="114"/>
      <c r="C12" s="115"/>
      <c r="D12" s="14">
        <f>SUM(D8:D11)</f>
        <v>206</v>
      </c>
      <c r="E12" s="43"/>
    </row>
    <row r="13" spans="1:5" ht="15" customHeight="1" x14ac:dyDescent="0.25">
      <c r="A13" s="17"/>
      <c r="B13" s="17"/>
      <c r="C13" s="17"/>
      <c r="D13" s="18"/>
    </row>
    <row r="14" spans="1:5" ht="15" customHeight="1" x14ac:dyDescent="0.25">
      <c r="A14" s="17"/>
      <c r="B14" s="17"/>
      <c r="C14" s="17"/>
      <c r="D14" s="18"/>
    </row>
    <row r="16" spans="1:5" x14ac:dyDescent="0.25">
      <c r="A16" s="104" t="s">
        <v>24</v>
      </c>
      <c r="B16" s="104"/>
      <c r="C16" s="104"/>
      <c r="D16" s="104"/>
      <c r="E16" s="104"/>
    </row>
    <row r="17" spans="1:5" ht="15.75" thickBot="1" x14ac:dyDescent="0.3">
      <c r="A17" s="21"/>
    </row>
    <row r="18" spans="1:5" ht="30.75" thickBot="1" x14ac:dyDescent="0.3">
      <c r="A18" s="19" t="s">
        <v>18</v>
      </c>
      <c r="B18" s="20" t="s">
        <v>25</v>
      </c>
      <c r="C18" s="20" t="s">
        <v>28</v>
      </c>
      <c r="D18" s="26" t="s">
        <v>26</v>
      </c>
      <c r="E18" s="27" t="s">
        <v>27</v>
      </c>
    </row>
    <row r="19" spans="1:5" ht="15.75" thickBot="1" x14ac:dyDescent="0.3">
      <c r="A19" s="28" t="s">
        <v>19</v>
      </c>
      <c r="B19" s="29">
        <f>D12</f>
        <v>206</v>
      </c>
      <c r="C19" s="30"/>
      <c r="D19" s="31">
        <f>B19*C19</f>
        <v>0</v>
      </c>
      <c r="E19" s="32">
        <f>D19*4</f>
        <v>0</v>
      </c>
    </row>
    <row r="20" spans="1:5" x14ac:dyDescent="0.25">
      <c r="A20" s="109" t="s">
        <v>15</v>
      </c>
      <c r="B20" s="110"/>
      <c r="C20" s="110"/>
      <c r="D20" s="111"/>
      <c r="E20" s="33">
        <f>SUM(E19:E19)</f>
        <v>0</v>
      </c>
    </row>
    <row r="21" spans="1:5" x14ac:dyDescent="0.25">
      <c r="A21" s="105" t="s">
        <v>20</v>
      </c>
      <c r="B21" s="106"/>
      <c r="C21" s="106"/>
      <c r="D21" s="107"/>
      <c r="E21" s="34">
        <f>E20/100*21</f>
        <v>0</v>
      </c>
    </row>
    <row r="22" spans="1:5" ht="15.75" thickBot="1" x14ac:dyDescent="0.3">
      <c r="A22" s="101" t="s">
        <v>16</v>
      </c>
      <c r="B22" s="102"/>
      <c r="C22" s="102"/>
      <c r="D22" s="103"/>
      <c r="E22" s="35">
        <f>E20+E21</f>
        <v>0</v>
      </c>
    </row>
  </sheetData>
  <mergeCells count="8">
    <mergeCell ref="A21:D21"/>
    <mergeCell ref="A22:D22"/>
    <mergeCell ref="A3:E3"/>
    <mergeCell ref="A5:E5"/>
    <mergeCell ref="A8:A11"/>
    <mergeCell ref="A12:C12"/>
    <mergeCell ref="A16:E16"/>
    <mergeCell ref="A20:D20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54EC-75FC-483C-8568-9D9C4CF6053E}">
  <dimension ref="A1:E24"/>
  <sheetViews>
    <sheetView workbookViewId="0">
      <selection activeCell="E19" sqref="E19"/>
    </sheetView>
  </sheetViews>
  <sheetFormatPr defaultColWidth="16.7109375" defaultRowHeight="15" x14ac:dyDescent="0.25"/>
  <cols>
    <col min="1" max="1" width="13.140625" customWidth="1"/>
    <col min="3" max="3" width="13.85546875" customWidth="1"/>
    <col min="4" max="4" width="14" customWidth="1"/>
    <col min="5" max="5" width="24" customWidth="1"/>
  </cols>
  <sheetData>
    <row r="1" spans="1:5" x14ac:dyDescent="0.25">
      <c r="D1" s="24"/>
      <c r="E1" s="24" t="s">
        <v>22</v>
      </c>
    </row>
    <row r="3" spans="1:5" x14ac:dyDescent="0.25">
      <c r="A3" s="104" t="s">
        <v>60</v>
      </c>
      <c r="B3" s="104"/>
      <c r="C3" s="104"/>
      <c r="D3" s="104"/>
      <c r="E3" s="104"/>
    </row>
    <row r="4" spans="1:5" x14ac:dyDescent="0.25">
      <c r="A4" s="66"/>
      <c r="B4" s="66"/>
      <c r="C4" s="66"/>
      <c r="D4" s="66"/>
    </row>
    <row r="5" spans="1:5" ht="15" customHeight="1" x14ac:dyDescent="0.25">
      <c r="A5" s="116" t="s">
        <v>61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8" t="s">
        <v>0</v>
      </c>
      <c r="B7" s="1" t="s">
        <v>1</v>
      </c>
      <c r="C7" s="37" t="s">
        <v>2</v>
      </c>
      <c r="D7" s="10" t="s">
        <v>14</v>
      </c>
      <c r="E7" s="57" t="s">
        <v>30</v>
      </c>
    </row>
    <row r="8" spans="1:5" x14ac:dyDescent="0.25">
      <c r="A8" s="125" t="s">
        <v>62</v>
      </c>
      <c r="B8" s="67">
        <v>555</v>
      </c>
      <c r="C8" s="68">
        <v>3914</v>
      </c>
      <c r="D8" s="69">
        <v>3062</v>
      </c>
      <c r="E8" s="70" t="s">
        <v>63</v>
      </c>
    </row>
    <row r="9" spans="1:5" x14ac:dyDescent="0.25">
      <c r="A9" s="126"/>
      <c r="B9" s="71">
        <v>934</v>
      </c>
      <c r="C9" s="72">
        <v>1536</v>
      </c>
      <c r="D9" s="73">
        <v>1536</v>
      </c>
      <c r="E9" s="74" t="s">
        <v>63</v>
      </c>
    </row>
    <row r="10" spans="1:5" ht="15.75" thickBot="1" x14ac:dyDescent="0.3">
      <c r="A10" s="126"/>
      <c r="B10" s="71">
        <v>935</v>
      </c>
      <c r="C10" s="72">
        <v>818</v>
      </c>
      <c r="D10" s="73">
        <v>818</v>
      </c>
      <c r="E10" s="74" t="s">
        <v>63</v>
      </c>
    </row>
    <row r="11" spans="1:5" ht="16.5" thickBot="1" x14ac:dyDescent="0.3">
      <c r="A11" s="113" t="s">
        <v>17</v>
      </c>
      <c r="B11" s="114"/>
      <c r="C11" s="115"/>
      <c r="D11" s="75">
        <f>SUM(D8:D10)</f>
        <v>5416</v>
      </c>
      <c r="E11" s="76"/>
    </row>
    <row r="12" spans="1:5" ht="15.75" x14ac:dyDescent="0.25">
      <c r="A12" s="17"/>
      <c r="B12" s="17"/>
      <c r="C12" s="17"/>
      <c r="D12" s="77"/>
    </row>
    <row r="15" spans="1:5" x14ac:dyDescent="0.25">
      <c r="A15" s="104" t="s">
        <v>24</v>
      </c>
      <c r="B15" s="104"/>
      <c r="C15" s="104"/>
      <c r="D15" s="104"/>
      <c r="E15" s="104"/>
    </row>
    <row r="16" spans="1:5" ht="15.75" thickBot="1" x14ac:dyDescent="0.3">
      <c r="A16" s="21"/>
    </row>
    <row r="17" spans="1:5" ht="30.75" thickBot="1" x14ac:dyDescent="0.3">
      <c r="A17" s="19" t="s">
        <v>18</v>
      </c>
      <c r="B17" s="20" t="s">
        <v>25</v>
      </c>
      <c r="C17" s="20" t="s">
        <v>28</v>
      </c>
      <c r="D17" s="78" t="s">
        <v>26</v>
      </c>
      <c r="E17" s="79" t="s">
        <v>27</v>
      </c>
    </row>
    <row r="18" spans="1:5" ht="15.75" thickBot="1" x14ac:dyDescent="0.3">
      <c r="A18" s="28" t="s">
        <v>19</v>
      </c>
      <c r="B18" s="29">
        <f>D11</f>
        <v>5416</v>
      </c>
      <c r="C18" s="80"/>
      <c r="D18" s="81">
        <f>B18*C18</f>
        <v>0</v>
      </c>
      <c r="E18" s="81">
        <f>D18*4</f>
        <v>0</v>
      </c>
    </row>
    <row r="19" spans="1:5" x14ac:dyDescent="0.25">
      <c r="A19" s="109" t="s">
        <v>15</v>
      </c>
      <c r="B19" s="110"/>
      <c r="C19" s="110"/>
      <c r="D19" s="127"/>
      <c r="E19" s="82">
        <f>SUM(E18:E18)</f>
        <v>0</v>
      </c>
    </row>
    <row r="20" spans="1:5" x14ac:dyDescent="0.25">
      <c r="A20" s="105" t="s">
        <v>20</v>
      </c>
      <c r="B20" s="106"/>
      <c r="C20" s="106"/>
      <c r="D20" s="122"/>
      <c r="E20" s="83">
        <f>E19/100*21</f>
        <v>0</v>
      </c>
    </row>
    <row r="21" spans="1:5" ht="15.75" thickBot="1" x14ac:dyDescent="0.3">
      <c r="A21" s="101" t="s">
        <v>16</v>
      </c>
      <c r="B21" s="102"/>
      <c r="C21" s="102"/>
      <c r="D21" s="123"/>
      <c r="E21" s="84">
        <f>E19+E20</f>
        <v>0</v>
      </c>
    </row>
    <row r="24" spans="1:5" x14ac:dyDescent="0.25">
      <c r="A24" s="124"/>
      <c r="B24" s="124"/>
      <c r="C24" s="124"/>
      <c r="D24" s="124"/>
      <c r="E24" s="124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CE27-E9FD-4F61-995C-4EF0CB59F008}">
  <dimension ref="A1:E21"/>
  <sheetViews>
    <sheetView tabSelected="1" workbookViewId="0">
      <selection activeCell="E19" sqref="E19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7.140625" customWidth="1"/>
  </cols>
  <sheetData>
    <row r="1" spans="1:5" x14ac:dyDescent="0.25">
      <c r="E1" s="24" t="s">
        <v>22</v>
      </c>
    </row>
    <row r="3" spans="1:5" x14ac:dyDescent="0.25">
      <c r="A3" s="104" t="s">
        <v>65</v>
      </c>
      <c r="B3" s="104"/>
      <c r="C3" s="104"/>
      <c r="D3" s="104"/>
      <c r="E3" s="104"/>
    </row>
    <row r="4" spans="1:5" x14ac:dyDescent="0.25">
      <c r="A4" s="66"/>
      <c r="B4" s="66"/>
      <c r="C4" s="66"/>
      <c r="D4" s="66"/>
    </row>
    <row r="5" spans="1:5" ht="28.5" customHeight="1" x14ac:dyDescent="0.25">
      <c r="A5" s="116" t="s">
        <v>57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85" t="s">
        <v>0</v>
      </c>
      <c r="B7" s="86" t="s">
        <v>1</v>
      </c>
      <c r="C7" s="4" t="s">
        <v>2</v>
      </c>
      <c r="D7" s="10" t="s">
        <v>14</v>
      </c>
      <c r="E7" s="87" t="s">
        <v>21</v>
      </c>
    </row>
    <row r="8" spans="1:5" x14ac:dyDescent="0.25">
      <c r="A8" s="128" t="s">
        <v>66</v>
      </c>
      <c r="B8" s="88">
        <v>532</v>
      </c>
      <c r="C8" s="89">
        <v>264</v>
      </c>
      <c r="D8" s="69">
        <v>264</v>
      </c>
      <c r="E8" s="70" t="s">
        <v>13</v>
      </c>
    </row>
    <row r="9" spans="1:5" ht="15.75" thickBot="1" x14ac:dyDescent="0.3">
      <c r="A9" s="128"/>
      <c r="B9" s="90" t="s">
        <v>67</v>
      </c>
      <c r="C9" s="91">
        <v>1488</v>
      </c>
      <c r="D9" s="73">
        <v>992</v>
      </c>
      <c r="E9" s="92" t="s">
        <v>13</v>
      </c>
    </row>
    <row r="10" spans="1:5" ht="16.5" thickBot="1" x14ac:dyDescent="0.3">
      <c r="A10" s="113" t="s">
        <v>17</v>
      </c>
      <c r="B10" s="114"/>
      <c r="C10" s="115"/>
      <c r="D10" s="75">
        <f>SUM(D8:D9)</f>
        <v>1256</v>
      </c>
      <c r="E10" s="76"/>
    </row>
    <row r="11" spans="1:5" ht="15.75" x14ac:dyDescent="0.25">
      <c r="A11" s="17"/>
      <c r="B11" s="17"/>
      <c r="C11" s="17"/>
      <c r="D11" s="17"/>
    </row>
    <row r="12" spans="1:5" ht="15.75" x14ac:dyDescent="0.25">
      <c r="A12" s="17"/>
      <c r="B12" s="17"/>
      <c r="C12" s="17"/>
      <c r="D12" s="17"/>
    </row>
    <row r="13" spans="1:5" ht="15.75" x14ac:dyDescent="0.25">
      <c r="A13" s="17"/>
      <c r="B13" s="17"/>
      <c r="C13" s="17"/>
      <c r="D13" s="17"/>
    </row>
    <row r="15" spans="1:5" x14ac:dyDescent="0.25">
      <c r="A15" s="104" t="s">
        <v>24</v>
      </c>
      <c r="B15" s="104"/>
      <c r="C15" s="104"/>
      <c r="D15" s="104"/>
      <c r="E15" s="104"/>
    </row>
    <row r="16" spans="1:5" ht="15.75" thickBot="1" x14ac:dyDescent="0.3">
      <c r="A16" s="21"/>
    </row>
    <row r="17" spans="1:5" ht="30.75" thickBot="1" x14ac:dyDescent="0.3">
      <c r="A17" s="19" t="s">
        <v>18</v>
      </c>
      <c r="B17" s="93" t="s">
        <v>25</v>
      </c>
      <c r="C17" s="94" t="s">
        <v>28</v>
      </c>
      <c r="D17" s="95" t="s">
        <v>26</v>
      </c>
      <c r="E17" s="79" t="s">
        <v>27</v>
      </c>
    </row>
    <row r="18" spans="1:5" ht="15.75" thickBot="1" x14ac:dyDescent="0.3">
      <c r="A18" s="51" t="s">
        <v>19</v>
      </c>
      <c r="B18" s="96">
        <f>D10</f>
        <v>1256</v>
      </c>
      <c r="C18" s="97"/>
      <c r="D18" s="98">
        <f>B18*C18</f>
        <v>0</v>
      </c>
      <c r="E18" s="99">
        <f>D18*4</f>
        <v>0</v>
      </c>
    </row>
    <row r="19" spans="1:5" x14ac:dyDescent="0.25">
      <c r="A19" s="109" t="s">
        <v>15</v>
      </c>
      <c r="B19" s="110"/>
      <c r="C19" s="110"/>
      <c r="D19" s="111"/>
      <c r="E19" s="33">
        <f>E18</f>
        <v>0</v>
      </c>
    </row>
    <row r="20" spans="1:5" x14ac:dyDescent="0.25">
      <c r="A20" s="105" t="s">
        <v>20</v>
      </c>
      <c r="B20" s="106"/>
      <c r="C20" s="106"/>
      <c r="D20" s="107"/>
      <c r="E20" s="34">
        <f>E19/100*21</f>
        <v>0</v>
      </c>
    </row>
    <row r="21" spans="1:5" ht="15.75" thickBot="1" x14ac:dyDescent="0.3">
      <c r="A21" s="101" t="s">
        <v>16</v>
      </c>
      <c r="B21" s="102"/>
      <c r="C21" s="102"/>
      <c r="D21" s="103"/>
      <c r="E21" s="35">
        <f>E19+E20</f>
        <v>0</v>
      </c>
    </row>
  </sheetData>
  <mergeCells count="8">
    <mergeCell ref="A20:D20"/>
    <mergeCell ref="A21:D21"/>
    <mergeCell ref="A3:E3"/>
    <mergeCell ref="A5:E5"/>
    <mergeCell ref="A8:A9"/>
    <mergeCell ref="A10:C10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9B5DB-ECD6-4F73-9263-A6DC93D43560}">
  <dimension ref="A2:D13"/>
  <sheetViews>
    <sheetView workbookViewId="0">
      <selection activeCell="B10" sqref="B10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04" t="s">
        <v>48</v>
      </c>
      <c r="B2" s="104"/>
      <c r="C2" s="104"/>
      <c r="D2" s="104"/>
    </row>
    <row r="3" spans="1:4" ht="15.75" thickBot="1" x14ac:dyDescent="0.3">
      <c r="A3" s="21"/>
    </row>
    <row r="4" spans="1:4" ht="30.75" thickBot="1" x14ac:dyDescent="0.3">
      <c r="A4" s="47" t="s">
        <v>0</v>
      </c>
      <c r="B4" s="48" t="s">
        <v>15</v>
      </c>
      <c r="C4" s="49" t="s">
        <v>49</v>
      </c>
      <c r="D4" s="50" t="s">
        <v>50</v>
      </c>
    </row>
    <row r="5" spans="1:4" x14ac:dyDescent="0.25">
      <c r="A5" s="51" t="s">
        <v>52</v>
      </c>
      <c r="B5" s="52">
        <f>St.Lískovec!E26</f>
        <v>0</v>
      </c>
      <c r="C5" s="53">
        <f>B5/100*21</f>
        <v>0</v>
      </c>
      <c r="D5" s="54">
        <f>B5+C5</f>
        <v>0</v>
      </c>
    </row>
    <row r="6" spans="1:4" x14ac:dyDescent="0.25">
      <c r="A6" s="28" t="s">
        <v>53</v>
      </c>
      <c r="B6" s="55">
        <f>Bohunice!E27</f>
        <v>0</v>
      </c>
      <c r="C6" s="56">
        <f>B6/100*21</f>
        <v>0</v>
      </c>
      <c r="D6" s="32">
        <f>B6+C6</f>
        <v>0</v>
      </c>
    </row>
    <row r="7" spans="1:4" x14ac:dyDescent="0.25">
      <c r="A7" s="28" t="s">
        <v>54</v>
      </c>
      <c r="B7" s="55">
        <f>Pisárky!E20</f>
        <v>0</v>
      </c>
      <c r="C7" s="56">
        <f t="shared" ref="C7:C10" si="0">B7/100*21</f>
        <v>0</v>
      </c>
      <c r="D7" s="32">
        <f t="shared" ref="D7:D10" si="1">B7+C7</f>
        <v>0</v>
      </c>
    </row>
    <row r="8" spans="1:4" x14ac:dyDescent="0.25">
      <c r="A8" s="28" t="s">
        <v>55</v>
      </c>
      <c r="B8" s="55">
        <f>Kohoutovice!E20</f>
        <v>0</v>
      </c>
      <c r="C8" s="56">
        <f t="shared" si="0"/>
        <v>0</v>
      </c>
      <c r="D8" s="32">
        <f t="shared" si="1"/>
        <v>0</v>
      </c>
    </row>
    <row r="9" spans="1:4" x14ac:dyDescent="0.25">
      <c r="A9" s="28" t="s">
        <v>64</v>
      </c>
      <c r="B9" s="55">
        <f>Přízřenice!E19</f>
        <v>0</v>
      </c>
      <c r="C9" s="56">
        <f t="shared" si="0"/>
        <v>0</v>
      </c>
      <c r="D9" s="32">
        <f t="shared" si="1"/>
        <v>0</v>
      </c>
    </row>
    <row r="10" spans="1:4" ht="15.75" thickBot="1" x14ac:dyDescent="0.3">
      <c r="A10" s="28" t="s">
        <v>69</v>
      </c>
      <c r="B10" s="55">
        <f>Bosonohy!E19</f>
        <v>0</v>
      </c>
      <c r="C10" s="56">
        <f t="shared" si="0"/>
        <v>0</v>
      </c>
      <c r="D10" s="32">
        <f t="shared" si="1"/>
        <v>0</v>
      </c>
    </row>
    <row r="11" spans="1:4" x14ac:dyDescent="0.25">
      <c r="A11" s="109" t="s">
        <v>15</v>
      </c>
      <c r="B11" s="110"/>
      <c r="C11" s="111"/>
      <c r="D11" s="33">
        <f>SUM(B5:B10)</f>
        <v>0</v>
      </c>
    </row>
    <row r="12" spans="1:4" x14ac:dyDescent="0.25">
      <c r="A12" s="105" t="s">
        <v>51</v>
      </c>
      <c r="B12" s="106"/>
      <c r="C12" s="107"/>
      <c r="D12" s="32">
        <f>SUM(C5:C10)</f>
        <v>0</v>
      </c>
    </row>
    <row r="13" spans="1:4" ht="15.75" thickBot="1" x14ac:dyDescent="0.3">
      <c r="A13" s="101" t="s">
        <v>16</v>
      </c>
      <c r="B13" s="102"/>
      <c r="C13" s="103"/>
      <c r="D13" s="35">
        <f>D11+D12</f>
        <v>0</v>
      </c>
    </row>
  </sheetData>
  <mergeCells count="4">
    <mergeCell ref="A2:D2"/>
    <mergeCell ref="A11:C11"/>
    <mergeCell ref="A12:C12"/>
    <mergeCell ref="A13:C1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St.Lískovec</vt:lpstr>
      <vt:lpstr>Bohunice</vt:lpstr>
      <vt:lpstr>Pisárky</vt:lpstr>
      <vt:lpstr>Kohoutovice</vt:lpstr>
      <vt:lpstr>Přízřenice</vt:lpstr>
      <vt:lpstr>Bosonohy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2023-01-02T09:11:39Z</cp:lastPrinted>
  <dcterms:created xsi:type="dcterms:W3CDTF">2021-01-25T06:42:47Z</dcterms:created>
  <dcterms:modified xsi:type="dcterms:W3CDTF">2023-01-26T08:44:47Z</dcterms:modified>
</cp:coreProperties>
</file>