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olikom\Desktop\Přeložka SV - Rumiště 5, Brno\"/>
    </mc:Choice>
  </mc:AlternateContent>
  <xr:revisionPtr revIDLastSave="0" documentId="13_ncr:1_{16F62062-FE46-4D96-911A-4791C930F587}" xr6:coauthVersionLast="41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Krycí list" sheetId="1" r:id="rId1"/>
    <sheet name="Rekapitulace" sheetId="2" r:id="rId2"/>
    <sheet name="Položky" sheetId="3" r:id="rId3"/>
  </sheets>
  <definedNames>
    <definedName name="cisloobjektu">'Krycí list'!$A$4</definedName>
    <definedName name="cislostavby">'Krycí list'!$A$6</definedName>
    <definedName name="Datum">'Krycí list'!$B$26</definedName>
    <definedName name="Dil">Rekapitulace!$A$6</definedName>
    <definedName name="Dodavka">Rekapitulace!$G$8</definedName>
    <definedName name="Dodavka0">Položky!#REF!</definedName>
    <definedName name="HSV">Rekapitulace!$E$8</definedName>
    <definedName name="HSV0">Položky!#REF!</definedName>
    <definedName name="HZS">Rekapitulace!$I$8</definedName>
    <definedName name="HZS0">Položky!#REF!</definedName>
    <definedName name="JKSO">'Krycí list'!$F$4</definedName>
    <definedName name="MJ">'Krycí list'!$G$4</definedName>
    <definedName name="Mont">Rekapitulace!$H$8</definedName>
    <definedName name="Montaz0">Položky!#REF!</definedName>
    <definedName name="NazevDilu">Rekapitulace!$B$6</definedName>
    <definedName name="nazevobjektu">'Krycí list'!$C$4</definedName>
    <definedName name="nazevstavby">'Krycí list'!$C$6</definedName>
    <definedName name="_xlnm.Print_Titles" localSheetId="2">Položky!$1:$6</definedName>
    <definedName name="_xlnm.Print_Titles" localSheetId="1">Rekapitulace!$1:$6</definedName>
    <definedName name="Objednatel">'Krycí list'!$C$8</definedName>
    <definedName name="_xlnm.Print_Area" localSheetId="0">'Krycí list'!$A$1:$G$45</definedName>
    <definedName name="_xlnm.Print_Area" localSheetId="2">Položky!$A$1:$G$18</definedName>
    <definedName name="_xlnm.Print_Area" localSheetId="1">Rekapitulace!$A$1:$I$14</definedName>
    <definedName name="PocetMJ">'Krycí list'!$G$7</definedName>
    <definedName name="Poznamka">'Krycí list'!$B$37</definedName>
    <definedName name="Projektant">'Krycí list'!$C$7</definedName>
    <definedName name="PSV">Rekapitulace!$F$8</definedName>
    <definedName name="PSV0">Položky!#REF!</definedName>
    <definedName name="SloupecCC">Položky!$G$6</definedName>
    <definedName name="SloupecCisloPol">Položky!$B$6</definedName>
    <definedName name="SloupecJC">Položky!$F$6</definedName>
    <definedName name="SloupecMJ">Položky!$D$6</definedName>
    <definedName name="SloupecMnozstvi">Položky!$E$6</definedName>
    <definedName name="SloupecNazPol">Položky!$C$6</definedName>
    <definedName name="SloupecPC">Položky!$A$6</definedName>
    <definedName name="solver_lin" localSheetId="2" hidden="1">0</definedName>
    <definedName name="solver_num" localSheetId="2" hidden="1">0</definedName>
    <definedName name="solver_opt" localSheetId="2" hidden="1">Položky!#REF!</definedName>
    <definedName name="solver_typ" localSheetId="2" hidden="1">1</definedName>
    <definedName name="solver_val" localSheetId="2" hidden="1">0</definedName>
    <definedName name="Typ">Položky!#REF!</definedName>
    <definedName name="VRN">Rekapitulace!$H$14</definedName>
    <definedName name="VRNKc">Rekapitulace!$E$13</definedName>
    <definedName name="VRNnazev">Rekapitulace!$A$13</definedName>
    <definedName name="VRNproc">Rekapitulace!$F$13</definedName>
    <definedName name="VRNzakl">Rekapitulace!$G$13</definedName>
    <definedName name="Zakazka">'Krycí list'!$G$9</definedName>
    <definedName name="Zaklad22">'Krycí list'!$F$32</definedName>
    <definedName name="Zaklad5">'Krycí list'!$F$30</definedName>
    <definedName name="Zhotovitel">'Krycí list'!$E$11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3" l="1"/>
  <c r="G11" i="3"/>
  <c r="G12" i="3"/>
  <c r="G13" i="3"/>
  <c r="G14" i="3"/>
  <c r="G15" i="3"/>
  <c r="G9" i="3"/>
  <c r="G8" i="3"/>
  <c r="G16" i="3"/>
  <c r="BB16" i="3" s="1"/>
  <c r="G17" i="3"/>
  <c r="BB17" i="3" s="1"/>
  <c r="BE17" i="3"/>
  <c r="BD17" i="3"/>
  <c r="BC17" i="3"/>
  <c r="BA17" i="3"/>
  <c r="BE16" i="3"/>
  <c r="BD16" i="3"/>
  <c r="BC16" i="3"/>
  <c r="BA16" i="3"/>
  <c r="A7" i="2"/>
  <c r="C18" i="3"/>
  <c r="C4" i="3"/>
  <c r="F3" i="3"/>
  <c r="C3" i="3"/>
  <c r="H14" i="2"/>
  <c r="G22" i="1" s="1"/>
  <c r="G21" i="1" s="1"/>
  <c r="G13" i="2"/>
  <c r="I13" i="2" s="1"/>
  <c r="C2" i="2"/>
  <c r="C1" i="2"/>
  <c r="F31" i="1"/>
  <c r="G8" i="1"/>
  <c r="BD18" i="3" l="1"/>
  <c r="H7" i="2" s="1"/>
  <c r="H8" i="2" s="1"/>
  <c r="C15" i="1" s="1"/>
  <c r="BA18" i="3"/>
  <c r="E7" i="2" s="1"/>
  <c r="E8" i="2" s="1"/>
  <c r="C16" i="1" s="1"/>
  <c r="BC18" i="3"/>
  <c r="G7" i="2" s="1"/>
  <c r="G8" i="2" s="1"/>
  <c r="C14" i="1" s="1"/>
  <c r="BE18" i="3"/>
  <c r="I7" i="2" s="1"/>
  <c r="I8" i="2" s="1"/>
  <c r="C20" i="1" s="1"/>
  <c r="BB18" i="3"/>
  <c r="G18" i="3"/>
  <c r="F7" i="2" s="1"/>
  <c r="F8" i="2" l="1"/>
  <c r="C17" i="1" s="1"/>
  <c r="C18" i="1" s="1"/>
  <c r="C21" i="1" s="1"/>
  <c r="C22" i="1" s="1"/>
  <c r="F32" i="1" s="1"/>
  <c r="F33" i="1" l="1"/>
  <c r="F34" i="1" s="1"/>
</calcChain>
</file>

<file path=xl/sharedStrings.xml><?xml version="1.0" encoding="utf-8"?>
<sst xmlns="http://schemas.openxmlformats.org/spreadsheetml/2006/main" count="118" uniqueCount="88">
  <si>
    <t>KRYCÍ LIST ROZPOČTU</t>
  </si>
  <si>
    <t>Objekt :</t>
  </si>
  <si>
    <t>Název objektu :</t>
  </si>
  <si>
    <t>JKSO :</t>
  </si>
  <si>
    <t xml:space="preserve"> </t>
  </si>
  <si>
    <t>Stavba :</t>
  </si>
  <si>
    <t>Název stavby :</t>
  </si>
  <si>
    <t>SKP :</t>
  </si>
  <si>
    <t>Projektant :</t>
  </si>
  <si>
    <t>Počet měrných jednotek :</t>
  </si>
  <si>
    <t>Objednatel :</t>
  </si>
  <si>
    <t>Náklady na MJ :</t>
  </si>
  <si>
    <t>Počet listů :</t>
  </si>
  <si>
    <t>Zakázkové číslo :</t>
  </si>
  <si>
    <t>Zpracovatel projektu :</t>
  </si>
  <si>
    <t>Zhotovitel :</t>
  </si>
  <si>
    <t>ROZPOČTOVÉ NÁKLADY</t>
  </si>
  <si>
    <t>Rozpočtové náklady II. a III. hlavy</t>
  </si>
  <si>
    <t>Vedlejší rozpočtové náklady</t>
  </si>
  <si>
    <t>Dodávka celkem</t>
  </si>
  <si>
    <t>Z</t>
  </si>
  <si>
    <t>Montáž celkem</t>
  </si>
  <si>
    <t>R</t>
  </si>
  <si>
    <t>HSV celkem</t>
  </si>
  <si>
    <t>N</t>
  </si>
  <si>
    <t>PSV celkem</t>
  </si>
  <si>
    <t>ZRN celkem</t>
  </si>
  <si>
    <t>HZS</t>
  </si>
  <si>
    <t>RN II.a III.hlavy</t>
  </si>
  <si>
    <t>Ostatní VRN</t>
  </si>
  <si>
    <t>ZRN+VRN+HZS</t>
  </si>
  <si>
    <t>VRN celkem</t>
  </si>
  <si>
    <t>Vypracoval</t>
  </si>
  <si>
    <t>Za zhotovitele</t>
  </si>
  <si>
    <t>Za objednatele</t>
  </si>
  <si>
    <t>Jméno :</t>
  </si>
  <si>
    <t>Datum :</t>
  </si>
  <si>
    <t>Podpis:</t>
  </si>
  <si>
    <t>Podpis :</t>
  </si>
  <si>
    <t>Základ pro DPH</t>
  </si>
  <si>
    <t>%  činí :</t>
  </si>
  <si>
    <t>DPH</t>
  </si>
  <si>
    <t>CENA ZA OBJEKT CELKEM</t>
  </si>
  <si>
    <t>Poznámka :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</si>
  <si>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</si>
  <si>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</si>
  <si>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</si>
  <si>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</si>
  <si>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</si>
  <si>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</si>
  <si>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</si>
  <si>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</si>
  <si>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</si>
  <si>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</si>
  <si>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</si>
  <si>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</si>
  <si>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CELKEM VRN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</si>
  <si>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</si>
  <si>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</si>
  <si>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</si>
  <si>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</si>
  <si>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</si>
  <si>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</si>
  <si>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</si>
  <si>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Díl:</t>
  </si>
  <si>
    <t>Celkem za</t>
  </si>
  <si>
    <t>hod</t>
  </si>
  <si>
    <t>km</t>
  </si>
  <si>
    <t>Magistrat města Brna</t>
  </si>
  <si>
    <t>720</t>
  </si>
  <si>
    <t>Kontrola rozvodů SV</t>
  </si>
  <si>
    <t>Vodoistalace</t>
  </si>
  <si>
    <t>Vodoinstalace</t>
  </si>
  <si>
    <t>Vyklizení prostoru pro výkop</t>
  </si>
  <si>
    <t>soub</t>
  </si>
  <si>
    <t>bm</t>
  </si>
  <si>
    <t>Výkop - hloubka 80 cm</t>
  </si>
  <si>
    <t>Položení poliš 40 , pro SV</t>
  </si>
  <si>
    <t>Pískové lože</t>
  </si>
  <si>
    <t>m3</t>
  </si>
  <si>
    <t>Dopojení na stávající rozvod SV</t>
  </si>
  <si>
    <t xml:space="preserve">Zásyp - zeminou </t>
  </si>
  <si>
    <t>Přípravné a dokončovací práce</t>
  </si>
  <si>
    <t>Borání železobenové podlahy šířka cca 35cm</t>
  </si>
  <si>
    <t xml:space="preserve">Doprava - Brno  </t>
  </si>
  <si>
    <t>Rumiště 5</t>
  </si>
  <si>
    <t>Výkaz výměr</t>
  </si>
  <si>
    <t>Oprava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</si>
</sst>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#,##0.00\ &quot;Kč&quot;"/>
    <numFmt numFmtId="166" formatCode="0.0"/>
  </numFmts>
  <fonts count="22" x14ac:knownFonts="1">
    <font>
      <sz val="10"/>
      <name val="Arial CE"/>
      <charset val="238"/>
    </font>
    <font>
      <b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b/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</font>
    <font>
      <sz val="9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b/>
      <u/>
      <sz val="12"/>
      <name val="Arial CE"/>
      <family val="2"/>
      <charset val="238"/>
    </font>
    <font>
      <b/>
      <u/>
      <sz val="10"/>
      <name val="Arial CE"/>
      <family val="2"/>
      <charset val="238"/>
    </font>
    <font>
      <u/>
      <sz val="10"/>
      <name val="Arial CE"/>
      <family val="2"/>
      <charset val="238"/>
    </font>
    <font>
      <sz val="10"/>
      <color indexed="9"/>
      <name val="Arial CE"/>
      <family val="2"/>
      <charset val="238"/>
    </font>
    <font>
      <sz val="8"/>
      <name val="Arial CE"/>
    </font>
    <font>
      <i/>
      <sz val="8"/>
      <name val="Arial CE"/>
      <family val="2"/>
      <charset val="238"/>
    </font>
    <font>
      <i/>
      <sz val="9"/>
      <name val="Arial CE"/>
    </font>
    <font>
      <sz val="10"/>
      <name val="Arial CE"/>
      <charset val="238"/>
    </font>
    <font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74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2" fillId="2" borderId="5" xfId="0" applyNumberFormat="1" applyFont="1" applyFill="1" applyBorder="1"/>
    <xf numFmtId="49" fontId="0" fillId="2" borderId="6" xfId="0" applyNumberFormat="1" applyFill="1" applyBorder="1"/>
    <xf numFmtId="0" fontId="3" fillId="2" borderId="0" xfId="0" applyFont="1" applyFill="1"/>
    <xf numFmtId="0" fontId="0" fillId="2" borderId="0" xfId="0" applyFill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49" fontId="0" fillId="0" borderId="13" xfId="0" applyNumberFormat="1" applyBorder="1" applyAlignment="1">
      <alignment horizontal="left"/>
    </xf>
    <xf numFmtId="3" fontId="0" fillId="0" borderId="12" xfId="0" applyNumberFormat="1" applyBorder="1"/>
    <xf numFmtId="0" fontId="0" fillId="0" borderId="16" xfId="0" applyBorder="1"/>
    <xf numFmtId="0" fontId="0" fillId="0" borderId="14" xfId="0" applyBorder="1"/>
    <xf numFmtId="0" fontId="0" fillId="0" borderId="17" xfId="0" applyBorder="1"/>
    <xf numFmtId="0" fontId="0" fillId="0" borderId="18" xfId="0" applyBorder="1"/>
    <xf numFmtId="0" fontId="0" fillId="0" borderId="5" xfId="0" applyBorder="1"/>
    <xf numFmtId="0" fontId="0" fillId="0" borderId="13" xfId="0" applyBorder="1"/>
    <xf numFmtId="3" fontId="0" fillId="0" borderId="0" xfId="0" applyNumberFormat="1"/>
    <xf numFmtId="0" fontId="1" fillId="0" borderId="22" xfId="0" applyFont="1" applyBorder="1" applyAlignment="1">
      <alignment horizontal="centerContinuous" vertical="center"/>
    </xf>
    <xf numFmtId="0" fontId="6" fillId="0" borderId="23" xfId="0" applyFont="1" applyBorder="1" applyAlignment="1">
      <alignment horizontal="centerContinuous" vertical="center"/>
    </xf>
    <xf numFmtId="0" fontId="0" fillId="0" borderId="23" xfId="0" applyBorder="1" applyAlignment="1">
      <alignment horizontal="centerContinuous" vertical="center"/>
    </xf>
    <xf numFmtId="0" fontId="0" fillId="0" borderId="24" xfId="0" applyBorder="1" applyAlignment="1">
      <alignment horizontal="centerContinuous" vertical="center"/>
    </xf>
    <xf numFmtId="0" fontId="5" fillId="0" borderId="25" xfId="0" applyFont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centerContinuous"/>
    </xf>
    <xf numFmtId="0" fontId="5" fillId="0" borderId="26" xfId="0" applyFont="1" applyBorder="1" applyAlignment="1">
      <alignment horizontal="centerContinuous"/>
    </xf>
    <xf numFmtId="0" fontId="0" fillId="0" borderId="26" xfId="0" applyBorder="1" applyAlignment="1">
      <alignment horizontal="centerContinuous"/>
    </xf>
    <xf numFmtId="0" fontId="0" fillId="0" borderId="28" xfId="0" applyBorder="1"/>
    <xf numFmtId="0" fontId="0" fillId="0" borderId="20" xfId="0" applyBorder="1"/>
    <xf numFmtId="3" fontId="0" fillId="0" borderId="29" xfId="0" applyNumberFormat="1" applyBorder="1"/>
    <xf numFmtId="0" fontId="0" fillId="0" borderId="30" xfId="0" applyBorder="1"/>
    <xf numFmtId="3" fontId="0" fillId="0" borderId="31" xfId="0" applyNumberFormat="1" applyBorder="1"/>
    <xf numFmtId="0" fontId="0" fillId="0" borderId="32" xfId="0" applyBorder="1"/>
    <xf numFmtId="3" fontId="0" fillId="0" borderId="14" xfId="0" applyNumberFormat="1" applyBorder="1"/>
    <xf numFmtId="0" fontId="0" fillId="0" borderId="15" xfId="0" applyBorder="1"/>
    <xf numFmtId="0" fontId="0" fillId="0" borderId="33" xfId="0" applyBorder="1"/>
    <xf numFmtId="0" fontId="0" fillId="0" borderId="34" xfId="0" applyBorder="1"/>
    <xf numFmtId="0" fontId="7" fillId="0" borderId="16" xfId="0" applyFont="1" applyBorder="1"/>
    <xf numFmtId="3" fontId="0" fillId="0" borderId="35" xfId="0" applyNumberFormat="1" applyBorder="1"/>
    <xf numFmtId="0" fontId="0" fillId="0" borderId="36" xfId="0" applyBorder="1"/>
    <xf numFmtId="3" fontId="0" fillId="0" borderId="37" xfId="0" applyNumberFormat="1" applyBorder="1"/>
    <xf numFmtId="0" fontId="0" fillId="0" borderId="38" xfId="0" applyBorder="1"/>
    <xf numFmtId="0" fontId="0" fillId="0" borderId="39" xfId="0" applyBorder="1"/>
    <xf numFmtId="0" fontId="0" fillId="0" borderId="0" xfId="0" applyAlignment="1">
      <alignment horizontal="right"/>
    </xf>
    <xf numFmtId="14" fontId="0" fillId="0" borderId="0" xfId="0" applyNumberFormat="1"/>
    <xf numFmtId="164" fontId="0" fillId="0" borderId="0" xfId="0" applyNumberFormat="1"/>
    <xf numFmtId="0" fontId="0" fillId="0" borderId="11" xfId="0" applyBorder="1" applyAlignment="1">
      <alignment horizontal="right"/>
    </xf>
    <xf numFmtId="165" fontId="0" fillId="0" borderId="14" xfId="0" applyNumberFormat="1" applyBorder="1"/>
    <xf numFmtId="165" fontId="0" fillId="0" borderId="0" xfId="0" applyNumberFormat="1"/>
    <xf numFmtId="0" fontId="6" fillId="0" borderId="36" xfId="0" applyFont="1" applyBorder="1"/>
    <xf numFmtId="0" fontId="6" fillId="0" borderId="37" xfId="0" applyFont="1" applyBorder="1"/>
    <xf numFmtId="0" fontId="6" fillId="0" borderId="40" xfId="0" applyFont="1" applyBorder="1"/>
    <xf numFmtId="165" fontId="6" fillId="0" borderId="37" xfId="0" applyNumberFormat="1" applyFont="1" applyBorder="1"/>
    <xf numFmtId="0" fontId="6" fillId="0" borderId="41" xfId="0" applyFont="1" applyBorder="1"/>
    <xf numFmtId="0" fontId="6" fillId="0" borderId="0" xfId="0" applyFont="1"/>
    <xf numFmtId="0" fontId="0" fillId="0" borderId="0" xfId="0" applyAlignment="1">
      <alignment vertical="justify"/>
    </xf>
    <xf numFmtId="0" fontId="3" fillId="0" borderId="44" xfId="1" applyFont="1" applyBorder="1"/>
    <xf numFmtId="0" fontId="9" fillId="0" borderId="44" xfId="1" applyBorder="1"/>
    <xf numFmtId="0" fontId="9" fillId="0" borderId="44" xfId="1" applyBorder="1" applyAlignment="1">
      <alignment horizontal="right"/>
    </xf>
    <xf numFmtId="0" fontId="0" fillId="0" borderId="44" xfId="0" applyBorder="1" applyAlignment="1">
      <alignment horizontal="left"/>
    </xf>
    <xf numFmtId="0" fontId="0" fillId="0" borderId="45" xfId="0" applyBorder="1"/>
    <xf numFmtId="0" fontId="3" fillId="0" borderId="48" xfId="1" applyFont="1" applyBorder="1"/>
    <xf numFmtId="0" fontId="9" fillId="0" borderId="48" xfId="1" applyBorder="1"/>
    <xf numFmtId="0" fontId="9" fillId="0" borderId="48" xfId="1" applyBorder="1" applyAlignment="1">
      <alignment horizontal="right"/>
    </xf>
    <xf numFmtId="49" fontId="1" fillId="0" borderId="0" xfId="0" applyNumberFormat="1" applyFont="1" applyAlignment="1">
      <alignment horizontal="centerContinuous"/>
    </xf>
    <xf numFmtId="49" fontId="5" fillId="0" borderId="25" xfId="0" applyNumberFormat="1" applyFont="1" applyBorder="1"/>
    <xf numFmtId="0" fontId="5" fillId="0" borderId="26" xfId="0" applyFont="1" applyBorder="1"/>
    <xf numFmtId="0" fontId="5" fillId="0" borderId="27" xfId="0" applyFont="1" applyBorder="1"/>
    <xf numFmtId="0" fontId="5" fillId="0" borderId="50" xfId="0" applyFont="1" applyBorder="1"/>
    <xf numFmtId="0" fontId="5" fillId="0" borderId="51" xfId="0" applyFont="1" applyBorder="1"/>
    <xf numFmtId="0" fontId="5" fillId="0" borderId="52" xfId="0" applyFont="1" applyBorder="1"/>
    <xf numFmtId="0" fontId="10" fillId="0" borderId="0" xfId="0" applyFont="1"/>
    <xf numFmtId="3" fontId="7" fillId="0" borderId="7" xfId="0" applyNumberFormat="1" applyFont="1" applyBorder="1"/>
    <xf numFmtId="0" fontId="5" fillId="0" borderId="25" xfId="0" applyFont="1" applyBorder="1"/>
    <xf numFmtId="3" fontId="5" fillId="0" borderId="27" xfId="0" applyNumberFormat="1" applyFont="1" applyBorder="1"/>
    <xf numFmtId="3" fontId="5" fillId="0" borderId="50" xfId="0" applyNumberFormat="1" applyFont="1" applyBorder="1"/>
    <xf numFmtId="3" fontId="5" fillId="0" borderId="51" xfId="0" applyNumberFormat="1" applyFont="1" applyBorder="1"/>
    <xf numFmtId="3" fontId="5" fillId="0" borderId="52" xfId="0" applyNumberFormat="1" applyFont="1" applyBorder="1"/>
    <xf numFmtId="0" fontId="5" fillId="0" borderId="0" xfId="0" applyFont="1"/>
    <xf numFmtId="3" fontId="1" fillId="0" borderId="0" xfId="0" applyNumberFormat="1" applyFont="1" applyAlignment="1">
      <alignment horizontal="centerContinuous"/>
    </xf>
    <xf numFmtId="0" fontId="11" fillId="0" borderId="30" xfId="0" applyFont="1" applyBorder="1"/>
    <xf numFmtId="0" fontId="11" fillId="0" borderId="31" xfId="0" applyFont="1" applyBorder="1"/>
    <xf numFmtId="0" fontId="0" fillId="0" borderId="55" xfId="0" applyBorder="1"/>
    <xf numFmtId="0" fontId="11" fillId="0" borderId="56" xfId="0" applyFont="1" applyBorder="1" applyAlignment="1">
      <alignment horizontal="right"/>
    </xf>
    <xf numFmtId="0" fontId="11" fillId="0" borderId="31" xfId="0" applyFont="1" applyBorder="1" applyAlignment="1">
      <alignment horizontal="right"/>
    </xf>
    <xf numFmtId="0" fontId="11" fillId="0" borderId="32" xfId="0" applyFont="1" applyBorder="1" applyAlignment="1">
      <alignment horizontal="center"/>
    </xf>
    <xf numFmtId="4" fontId="12" fillId="0" borderId="31" xfId="0" applyNumberFormat="1" applyFont="1" applyBorder="1" applyAlignment="1">
      <alignment horizontal="right"/>
    </xf>
    <xf numFmtId="4" fontId="12" fillId="0" borderId="55" xfId="0" applyNumberFormat="1" applyFont="1" applyBorder="1" applyAlignment="1">
      <alignment horizontal="right"/>
    </xf>
    <xf numFmtId="0" fontId="7" fillId="0" borderId="34" xfId="0" applyFont="1" applyBorder="1"/>
    <xf numFmtId="0" fontId="7" fillId="0" borderId="20" xfId="0" applyFont="1" applyBorder="1"/>
    <xf numFmtId="0" fontId="7" fillId="0" borderId="21" xfId="0" applyFont="1" applyBorder="1"/>
    <xf numFmtId="3" fontId="7" fillId="0" borderId="33" xfId="0" applyNumberFormat="1" applyFont="1" applyBorder="1" applyAlignment="1">
      <alignment horizontal="right"/>
    </xf>
    <xf numFmtId="166" fontId="7" fillId="0" borderId="57" xfId="0" applyNumberFormat="1" applyFont="1" applyBorder="1" applyAlignment="1">
      <alignment horizontal="right"/>
    </xf>
    <xf numFmtId="3" fontId="7" fillId="0" borderId="58" xfId="0" applyNumberFormat="1" applyFont="1" applyBorder="1" applyAlignment="1">
      <alignment horizontal="right"/>
    </xf>
    <xf numFmtId="4" fontId="7" fillId="0" borderId="20" xfId="0" applyNumberFormat="1" applyFont="1" applyBorder="1" applyAlignment="1">
      <alignment horizontal="right"/>
    </xf>
    <xf numFmtId="3" fontId="7" fillId="0" borderId="21" xfId="0" applyNumberFormat="1" applyFont="1" applyBorder="1" applyAlignment="1">
      <alignment horizontal="right"/>
    </xf>
    <xf numFmtId="0" fontId="5" fillId="0" borderId="37" xfId="0" applyFont="1" applyBorder="1"/>
    <xf numFmtId="0" fontId="0" fillId="0" borderId="37" xfId="0" applyBorder="1"/>
    <xf numFmtId="4" fontId="0" fillId="0" borderId="59" xfId="0" applyNumberFormat="1" applyBorder="1"/>
    <xf numFmtId="4" fontId="0" fillId="0" borderId="36" xfId="0" applyNumberFormat="1" applyBorder="1"/>
    <xf numFmtId="4" fontId="0" fillId="0" borderId="37" xfId="0" applyNumberFormat="1" applyBorder="1"/>
    <xf numFmtId="3" fontId="10" fillId="0" borderId="0" xfId="0" applyNumberFormat="1" applyFont="1"/>
    <xf numFmtId="4" fontId="10" fillId="0" borderId="0" xfId="0" applyNumberFormat="1" applyFont="1"/>
    <xf numFmtId="4" fontId="0" fillId="0" borderId="0" xfId="0" applyNumberFormat="1"/>
    <xf numFmtId="0" fontId="9" fillId="0" borderId="0" xfId="1"/>
    <xf numFmtId="0" fontId="14" fillId="0" borderId="0" xfId="1" applyFont="1" applyAlignment="1">
      <alignment horizontal="centerContinuous"/>
    </xf>
    <xf numFmtId="0" fontId="15" fillId="0" borderId="0" xfId="1" applyFont="1" applyAlignment="1">
      <alignment horizontal="centerContinuous"/>
    </xf>
    <xf numFmtId="0" fontId="15" fillId="0" borderId="0" xfId="1" applyFont="1" applyAlignment="1">
      <alignment horizontal="right"/>
    </xf>
    <xf numFmtId="0" fontId="10" fillId="0" borderId="44" xfId="1" applyFont="1" applyBorder="1" applyAlignment="1">
      <alignment horizontal="right"/>
    </xf>
    <xf numFmtId="0" fontId="9" fillId="0" borderId="44" xfId="1" applyBorder="1" applyAlignment="1">
      <alignment horizontal="left"/>
    </xf>
    <xf numFmtId="0" fontId="9" fillId="0" borderId="45" xfId="1" applyBorder="1"/>
    <xf numFmtId="0" fontId="10" fillId="0" borderId="0" xfId="1" applyFont="1"/>
    <xf numFmtId="0" fontId="9" fillId="0" borderId="0" xfId="1" applyAlignment="1">
      <alignment horizontal="right"/>
    </xf>
    <xf numFmtId="49" fontId="4" fillId="0" borderId="57" xfId="1" applyNumberFormat="1" applyFont="1" applyBorder="1"/>
    <xf numFmtId="0" fontId="4" fillId="0" borderId="15" xfId="1" applyFont="1" applyBorder="1" applyAlignment="1">
      <alignment horizontal="center"/>
    </xf>
    <xf numFmtId="0" fontId="4" fillId="0" borderId="57" xfId="1" applyFont="1" applyBorder="1" applyAlignment="1">
      <alignment horizontal="center"/>
    </xf>
    <xf numFmtId="0" fontId="5" fillId="0" borderId="53" xfId="1" applyFont="1" applyBorder="1" applyAlignment="1">
      <alignment horizontal="center"/>
    </xf>
    <xf numFmtId="49" fontId="5" fillId="0" borderId="53" xfId="1" applyNumberFormat="1" applyFont="1" applyBorder="1" applyAlignment="1">
      <alignment horizontal="left"/>
    </xf>
    <xf numFmtId="0" fontId="5" fillId="0" borderId="53" xfId="1" applyFont="1" applyBorder="1"/>
    <xf numFmtId="0" fontId="9" fillId="0" borderId="53" xfId="1" applyBorder="1" applyAlignment="1">
      <alignment horizontal="center"/>
    </xf>
    <xf numFmtId="0" fontId="9" fillId="0" borderId="53" xfId="1" applyBorder="1" applyAlignment="1">
      <alignment horizontal="right"/>
    </xf>
    <xf numFmtId="0" fontId="9" fillId="0" borderId="53" xfId="1" applyBorder="1"/>
    <xf numFmtId="0" fontId="16" fillId="0" borderId="0" xfId="1" applyFont="1"/>
    <xf numFmtId="49" fontId="8" fillId="0" borderId="53" xfId="1" applyNumberFormat="1" applyFont="1" applyBorder="1" applyAlignment="1">
      <alignment horizontal="left"/>
    </xf>
    <xf numFmtId="0" fontId="8" fillId="0" borderId="53" xfId="1" applyFont="1" applyBorder="1" applyAlignment="1">
      <alignment wrapText="1"/>
    </xf>
    <xf numFmtId="49" fontId="17" fillId="0" borderId="53" xfId="1" applyNumberFormat="1" applyFont="1" applyBorder="1" applyAlignment="1">
      <alignment horizontal="center" shrinkToFit="1"/>
    </xf>
    <xf numFmtId="4" fontId="17" fillId="0" borderId="53" xfId="1" applyNumberFormat="1" applyFont="1" applyBorder="1" applyAlignment="1">
      <alignment horizontal="right"/>
    </xf>
    <xf numFmtId="4" fontId="17" fillId="0" borderId="53" xfId="1" applyNumberFormat="1" applyFont="1" applyBorder="1"/>
    <xf numFmtId="0" fontId="9" fillId="0" borderId="60" xfId="1" applyBorder="1" applyAlignment="1">
      <alignment horizontal="center"/>
    </xf>
    <xf numFmtId="49" fontId="3" fillId="0" borderId="60" xfId="1" applyNumberFormat="1" applyFont="1" applyBorder="1" applyAlignment="1">
      <alignment horizontal="left"/>
    </xf>
    <xf numFmtId="0" fontId="3" fillId="0" borderId="60" xfId="1" applyFont="1" applyBorder="1"/>
    <xf numFmtId="4" fontId="9" fillId="0" borderId="60" xfId="1" applyNumberFormat="1" applyBorder="1" applyAlignment="1">
      <alignment horizontal="right"/>
    </xf>
    <xf numFmtId="4" fontId="5" fillId="0" borderId="60" xfId="1" applyNumberFormat="1" applyFont="1" applyBorder="1"/>
    <xf numFmtId="3" fontId="9" fillId="0" borderId="0" xfId="1" applyNumberFormat="1"/>
    <xf numFmtId="0" fontId="18" fillId="0" borderId="0" xfId="1" applyFont="1"/>
    <xf numFmtId="0" fontId="19" fillId="0" borderId="0" xfId="1" applyFont="1"/>
    <xf numFmtId="3" fontId="19" fillId="0" borderId="0" xfId="1" applyNumberFormat="1" applyFont="1" applyAlignment="1">
      <alignment horizontal="right"/>
    </xf>
    <xf numFmtId="4" fontId="19" fillId="0" borderId="0" xfId="1" applyNumberFormat="1" applyFont="1"/>
    <xf numFmtId="49" fontId="10" fillId="0" borderId="5" xfId="0" applyNumberFormat="1" applyFont="1" applyBorder="1"/>
    <xf numFmtId="3" fontId="7" fillId="0" borderId="6" xfId="0" applyNumberFormat="1" applyFont="1" applyBorder="1"/>
    <xf numFmtId="3" fontId="7" fillId="0" borderId="53" xfId="0" applyNumberFormat="1" applyFont="1" applyBorder="1"/>
    <xf numFmtId="3" fontId="7" fillId="0" borderId="54" xfId="0" applyNumberFormat="1" applyFont="1" applyBorder="1"/>
    <xf numFmtId="0" fontId="21" fillId="0" borderId="53" xfId="1" applyFont="1" applyBorder="1"/>
    <xf numFmtId="0" fontId="17" fillId="0" borderId="53" xfId="1" applyFont="1" applyBorder="1" applyAlignment="1">
      <alignment horizontal="center"/>
    </xf>
    <xf numFmtId="2" fontId="17" fillId="0" borderId="53" xfId="1" applyNumberFormat="1" applyFont="1" applyBorder="1" applyAlignment="1">
      <alignment horizontal="right"/>
    </xf>
    <xf numFmtId="2" fontId="17" fillId="0" borderId="53" xfId="1" applyNumberFormat="1" applyFont="1" applyBorder="1"/>
    <xf numFmtId="0" fontId="20" fillId="0" borderId="53" xfId="1" applyFont="1" applyBorder="1" applyAlignment="1">
      <alignment horizontal="center"/>
    </xf>
    <xf numFmtId="0" fontId="0" fillId="0" borderId="0" xfId="0" applyAlignment="1">
      <alignment horizontal="left" wrapText="1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8" fillId="0" borderId="0" xfId="0" applyFont="1" applyAlignment="1">
      <alignment horizontal="left" vertical="top" wrapText="1"/>
    </xf>
    <xf numFmtId="0" fontId="9" fillId="0" borderId="42" xfId="1" applyBorder="1" applyAlignment="1">
      <alignment horizontal="center"/>
    </xf>
    <xf numFmtId="0" fontId="9" fillId="0" borderId="43" xfId="1" applyBorder="1" applyAlignment="1">
      <alignment horizontal="center"/>
    </xf>
    <xf numFmtId="0" fontId="9" fillId="0" borderId="46" xfId="1" applyBorder="1" applyAlignment="1">
      <alignment horizontal="center"/>
    </xf>
    <xf numFmtId="0" fontId="9" fillId="0" borderId="47" xfId="1" applyBorder="1" applyAlignment="1">
      <alignment horizontal="center"/>
    </xf>
    <xf numFmtId="0" fontId="9" fillId="0" borderId="48" xfId="1" applyBorder="1" applyAlignment="1">
      <alignment horizontal="left"/>
    </xf>
    <xf numFmtId="0" fontId="9" fillId="0" borderId="49" xfId="1" applyBorder="1" applyAlignment="1">
      <alignment horizontal="left"/>
    </xf>
    <xf numFmtId="3" fontId="5" fillId="0" borderId="37" xfId="0" applyNumberFormat="1" applyFont="1" applyBorder="1" applyAlignment="1">
      <alignment horizontal="right"/>
    </xf>
    <xf numFmtId="3" fontId="5" fillId="0" borderId="59" xfId="0" applyNumberFormat="1" applyFont="1" applyBorder="1" applyAlignment="1">
      <alignment horizontal="right"/>
    </xf>
    <xf numFmtId="0" fontId="13" fillId="0" borderId="0" xfId="1" applyFont="1" applyAlignment="1">
      <alignment horizontal="center"/>
    </xf>
    <xf numFmtId="49" fontId="9" fillId="0" borderId="46" xfId="1" applyNumberFormat="1" applyBorder="1" applyAlignment="1">
      <alignment horizontal="center"/>
    </xf>
    <xf numFmtId="0" fontId="9" fillId="0" borderId="48" xfId="1" applyBorder="1" applyAlignment="1">
      <alignment horizontal="center" shrinkToFit="1"/>
    </xf>
    <xf numFmtId="0" fontId="9" fillId="0" borderId="49" xfId="1" applyBorder="1" applyAlignment="1">
      <alignment horizontal="center" shrinkToFit="1"/>
    </xf>
  </cellXfs>
  <cellStyles count="2">
    <cellStyle name="Normální" xfId="0" builtinId="0"/>
    <cellStyle name="normální_POL.XLS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21"/>
  <dimension ref="A1:BE55"/>
  <sheetViews>
    <sheetView topLeftCell="A8" workbookViewId="0">
      <selection sqref="A1:G36"/>
    </sheetView>
  </sheetViews>
  <sheetFormatPr defaultRowHeight="12.75" x14ac:dyDescent="0.2"/>
  <cols>
    <col min="1" max="1" width="2" customWidth="1"/>
    <col min="2" max="2" width="15" customWidth="1"/>
    <col min="3" max="3" width="15.85546875" customWidth="1"/>
    <col min="4" max="4" width="14.5703125" customWidth="1"/>
    <col min="5" max="5" width="12.5703125" customWidth="1"/>
    <col min="6" max="6" width="19.7109375" customWidth="1"/>
    <col min="7" max="7" width="14.140625" customWidth="1"/>
  </cols>
  <sheetData>
    <row r="1" spans="1:57" ht="21.75" customHeight="1" x14ac:dyDescent="0.25">
      <c r="A1" s="1" t="s">
        <v>0</v>
      </c>
      <c r="B1" s="2"/>
      <c r="C1" s="2"/>
      <c r="D1" s="2"/>
      <c r="E1" s="2"/>
      <c r="F1" s="2"/>
      <c r="G1" s="2"/>
    </row>
    <row r="2" spans="1:57" ht="15" customHeight="1" thickBot="1" x14ac:dyDescent="0.25"/>
    <row r="3" spans="1:57" ht="12.95" customHeight="1" x14ac:dyDescent="0.2">
      <c r="A3" s="3" t="s">
        <v>1</v>
      </c>
      <c r="B3" s="4"/>
      <c r="C3" s="5" t="s">
        <v>2</v>
      </c>
      <c r="D3" s="5"/>
      <c r="E3" s="5"/>
      <c r="F3" s="5" t="s">
        <v>3</v>
      </c>
      <c r="G3" s="6"/>
    </row>
    <row r="4" spans="1:57" ht="12.95" customHeight="1" x14ac:dyDescent="0.2">
      <c r="A4" s="7"/>
      <c r="B4" s="8"/>
      <c r="C4" s="9" t="s">
        <v>85</v>
      </c>
      <c r="D4" s="10"/>
      <c r="E4" s="10"/>
      <c r="G4" s="11"/>
    </row>
    <row r="5" spans="1:57" ht="12.95" customHeight="1" x14ac:dyDescent="0.2">
      <c r="A5" s="12" t="s">
        <v>5</v>
      </c>
      <c r="B5" s="13"/>
      <c r="C5" s="14" t="s">
        <v>6</v>
      </c>
      <c r="D5" s="14"/>
      <c r="E5" s="14"/>
      <c r="F5" s="15" t="s">
        <v>7</v>
      </c>
      <c r="G5" s="16"/>
    </row>
    <row r="6" spans="1:57" ht="12.95" customHeight="1" x14ac:dyDescent="0.2">
      <c r="A6" s="7"/>
      <c r="B6" s="8"/>
      <c r="C6" s="9" t="s">
        <v>87</v>
      </c>
      <c r="D6" s="10"/>
      <c r="E6" s="10"/>
      <c r="F6" s="17"/>
      <c r="G6" s="11"/>
    </row>
    <row r="7" spans="1:57" x14ac:dyDescent="0.2">
      <c r="A7" s="12" t="s">
        <v>8</v>
      </c>
      <c r="B7" s="14"/>
      <c r="C7" s="156"/>
      <c r="D7" s="157"/>
      <c r="E7" s="15" t="s">
        <v>9</v>
      </c>
      <c r="F7" s="14"/>
      <c r="G7" s="16">
        <v>0</v>
      </c>
    </row>
    <row r="8" spans="1:57" x14ac:dyDescent="0.2">
      <c r="A8" s="12" t="s">
        <v>10</v>
      </c>
      <c r="B8" s="14"/>
      <c r="C8" s="156" t="s">
        <v>68</v>
      </c>
      <c r="D8" s="157"/>
      <c r="E8" s="15" t="s">
        <v>11</v>
      </c>
      <c r="F8" s="14"/>
      <c r="G8" s="18">
        <f>IF(PocetMJ=0,,ROUND((F30+F32)/PocetMJ,1))</f>
        <v>0</v>
      </c>
    </row>
    <row r="9" spans="1:57" x14ac:dyDescent="0.2">
      <c r="A9" s="19" t="s">
        <v>12</v>
      </c>
      <c r="B9" s="20"/>
      <c r="C9" s="20"/>
      <c r="D9" s="20"/>
      <c r="E9" s="21" t="s">
        <v>13</v>
      </c>
      <c r="F9" s="20"/>
      <c r="G9" s="22"/>
    </row>
    <row r="10" spans="1:57" x14ac:dyDescent="0.2">
      <c r="A10" s="23" t="s">
        <v>14</v>
      </c>
      <c r="E10" s="24" t="s">
        <v>15</v>
      </c>
      <c r="G10" s="11"/>
      <c r="BA10" s="25"/>
      <c r="BB10" s="25"/>
      <c r="BC10" s="25"/>
      <c r="BD10" s="25"/>
      <c r="BE10" s="25"/>
    </row>
    <row r="11" spans="1:57" x14ac:dyDescent="0.2">
      <c r="A11" s="23"/>
      <c r="E11" s="158"/>
      <c r="F11" s="159"/>
      <c r="G11" s="160"/>
    </row>
    <row r="12" spans="1:57" ht="28.5" customHeight="1" thickBot="1" x14ac:dyDescent="0.25">
      <c r="A12" s="26" t="s">
        <v>16</v>
      </c>
      <c r="B12" s="27"/>
      <c r="C12" s="27"/>
      <c r="D12" s="27"/>
      <c r="E12" s="28"/>
      <c r="F12" s="28"/>
      <c r="G12" s="29"/>
    </row>
    <row r="13" spans="1:57" ht="17.25" customHeight="1" thickBot="1" x14ac:dyDescent="0.25">
      <c r="A13" s="30" t="s">
        <v>17</v>
      </c>
      <c r="B13" s="31"/>
      <c r="C13" s="32"/>
      <c r="D13" s="33" t="s">
        <v>18</v>
      </c>
      <c r="E13" s="34"/>
      <c r="F13" s="34"/>
      <c r="G13" s="32"/>
    </row>
    <row r="14" spans="1:57" ht="15.95" customHeight="1" x14ac:dyDescent="0.2">
      <c r="A14" s="35"/>
      <c r="B14" s="36" t="s">
        <v>19</v>
      </c>
      <c r="C14" s="37">
        <f>Dodavka</f>
        <v>0</v>
      </c>
      <c r="D14" s="38"/>
      <c r="E14" s="39"/>
      <c r="F14" s="40"/>
      <c r="G14" s="37"/>
    </row>
    <row r="15" spans="1:57" ht="15.95" customHeight="1" x14ac:dyDescent="0.2">
      <c r="A15" s="35" t="s">
        <v>20</v>
      </c>
      <c r="B15" s="36" t="s">
        <v>21</v>
      </c>
      <c r="C15" s="37">
        <f>Mont</f>
        <v>0</v>
      </c>
      <c r="D15" s="19"/>
      <c r="E15" s="41"/>
      <c r="F15" s="42"/>
      <c r="G15" s="37"/>
    </row>
    <row r="16" spans="1:57" ht="15.95" customHeight="1" x14ac:dyDescent="0.2">
      <c r="A16" s="35" t="s">
        <v>22</v>
      </c>
      <c r="B16" s="36" t="s">
        <v>23</v>
      </c>
      <c r="C16" s="37">
        <f>HSV</f>
        <v>0</v>
      </c>
      <c r="D16" s="19"/>
      <c r="E16" s="41"/>
      <c r="F16" s="42"/>
      <c r="G16" s="37"/>
    </row>
    <row r="17" spans="1:7" ht="15.95" customHeight="1" x14ac:dyDescent="0.2">
      <c r="A17" s="43" t="s">
        <v>24</v>
      </c>
      <c r="B17" s="36" t="s">
        <v>25</v>
      </c>
      <c r="C17" s="37">
        <f>PSV</f>
        <v>0</v>
      </c>
      <c r="D17" s="19"/>
      <c r="E17" s="41"/>
      <c r="F17" s="42"/>
      <c r="G17" s="37"/>
    </row>
    <row r="18" spans="1:7" ht="15.95" customHeight="1" x14ac:dyDescent="0.2">
      <c r="A18" s="44" t="s">
        <v>26</v>
      </c>
      <c r="B18" s="36"/>
      <c r="C18" s="37">
        <f>SUM(C14:C17)</f>
        <v>0</v>
      </c>
      <c r="D18" s="45"/>
      <c r="E18" s="41"/>
      <c r="F18" s="42"/>
      <c r="G18" s="37"/>
    </row>
    <row r="19" spans="1:7" ht="15.95" customHeight="1" x14ac:dyDescent="0.2">
      <c r="A19" s="44"/>
      <c r="B19" s="36"/>
      <c r="C19" s="37"/>
      <c r="D19" s="19"/>
      <c r="E19" s="41"/>
      <c r="F19" s="42"/>
      <c r="G19" s="37"/>
    </row>
    <row r="20" spans="1:7" ht="15.95" customHeight="1" x14ac:dyDescent="0.2">
      <c r="A20" s="44" t="s">
        <v>27</v>
      </c>
      <c r="B20" s="36"/>
      <c r="C20" s="37">
        <f>HZS</f>
        <v>0</v>
      </c>
      <c r="D20" s="19"/>
      <c r="E20" s="41"/>
      <c r="F20" s="42"/>
      <c r="G20" s="37"/>
    </row>
    <row r="21" spans="1:7" ht="15.95" customHeight="1" x14ac:dyDescent="0.2">
      <c r="A21" s="23" t="s">
        <v>28</v>
      </c>
      <c r="C21" s="37">
        <f>C18+C20</f>
        <v>0</v>
      </c>
      <c r="D21" s="19" t="s">
        <v>29</v>
      </c>
      <c r="E21" s="41"/>
      <c r="F21" s="42"/>
      <c r="G21" s="37">
        <f>G22-SUM(G14:G20)</f>
        <v>0</v>
      </c>
    </row>
    <row r="22" spans="1:7" ht="15.95" customHeight="1" thickBot="1" x14ac:dyDescent="0.25">
      <c r="A22" s="19" t="s">
        <v>30</v>
      </c>
      <c r="B22" s="20"/>
      <c r="C22" s="46">
        <f>C21+G22</f>
        <v>0</v>
      </c>
      <c r="D22" s="47" t="s">
        <v>31</v>
      </c>
      <c r="E22" s="48"/>
      <c r="F22" s="49"/>
      <c r="G22" s="37">
        <f>VRN</f>
        <v>0</v>
      </c>
    </row>
    <row r="23" spans="1:7" x14ac:dyDescent="0.2">
      <c r="A23" s="3" t="s">
        <v>32</v>
      </c>
      <c r="B23" s="5"/>
      <c r="C23" s="50" t="s">
        <v>33</v>
      </c>
      <c r="D23" s="5"/>
      <c r="E23" s="50" t="s">
        <v>34</v>
      </c>
      <c r="F23" s="5"/>
      <c r="G23" s="6"/>
    </row>
    <row r="24" spans="1:7" x14ac:dyDescent="0.2">
      <c r="A24" s="12"/>
      <c r="B24" s="14"/>
      <c r="C24" s="15" t="s">
        <v>35</v>
      </c>
      <c r="D24" s="14"/>
      <c r="E24" s="15" t="s">
        <v>35</v>
      </c>
      <c r="F24" s="14"/>
      <c r="G24" s="16"/>
    </row>
    <row r="25" spans="1:7" x14ac:dyDescent="0.2">
      <c r="A25" s="23" t="s">
        <v>36</v>
      </c>
      <c r="B25" s="51"/>
      <c r="C25" s="24" t="s">
        <v>36</v>
      </c>
      <c r="D25" s="52"/>
      <c r="E25" s="24" t="s">
        <v>36</v>
      </c>
      <c r="G25" s="11"/>
    </row>
    <row r="26" spans="1:7" x14ac:dyDescent="0.2">
      <c r="A26" s="23"/>
      <c r="B26" s="53"/>
      <c r="C26" s="24" t="s">
        <v>37</v>
      </c>
      <c r="E26" s="24" t="s">
        <v>38</v>
      </c>
      <c r="G26" s="11"/>
    </row>
    <row r="27" spans="1:7" x14ac:dyDescent="0.2">
      <c r="A27" s="23"/>
      <c r="C27" s="24"/>
      <c r="E27" s="24"/>
      <c r="G27" s="11"/>
    </row>
    <row r="28" spans="1:7" ht="97.5" customHeight="1" x14ac:dyDescent="0.2">
      <c r="A28" s="23"/>
      <c r="C28" s="24"/>
      <c r="E28" s="24"/>
      <c r="G28" s="11"/>
    </row>
    <row r="29" spans="1:7" x14ac:dyDescent="0.2">
      <c r="A29" s="12" t="s">
        <v>39</v>
      </c>
      <c r="B29" s="14"/>
      <c r="C29" s="54">
        <v>0</v>
      </c>
      <c r="D29" s="14" t="s">
        <v>40</v>
      </c>
      <c r="E29" s="15"/>
      <c r="F29" s="55">
        <v>0</v>
      </c>
      <c r="G29" s="16"/>
    </row>
    <row r="30" spans="1:7" x14ac:dyDescent="0.2">
      <c r="A30" s="12" t="s">
        <v>39</v>
      </c>
      <c r="B30" s="14"/>
      <c r="C30" s="54">
        <v>15</v>
      </c>
      <c r="D30" s="14" t="s">
        <v>40</v>
      </c>
      <c r="E30" s="15"/>
      <c r="F30" s="55">
        <v>0</v>
      </c>
      <c r="G30" s="16"/>
    </row>
    <row r="31" spans="1:7" x14ac:dyDescent="0.2">
      <c r="A31" s="12" t="s">
        <v>41</v>
      </c>
      <c r="B31" s="14"/>
      <c r="C31" s="54">
        <v>15</v>
      </c>
      <c r="D31" s="14" t="s">
        <v>40</v>
      </c>
      <c r="E31" s="15"/>
      <c r="F31" s="56">
        <f>ROUND(PRODUCT(F30,C31/100),0)</f>
        <v>0</v>
      </c>
      <c r="G31" s="22"/>
    </row>
    <row r="32" spans="1:7" x14ac:dyDescent="0.2">
      <c r="A32" s="12" t="s">
        <v>39</v>
      </c>
      <c r="B32" s="14"/>
      <c r="C32" s="54">
        <v>21</v>
      </c>
      <c r="D32" s="14" t="s">
        <v>40</v>
      </c>
      <c r="E32" s="15"/>
      <c r="F32" s="55">
        <f>C22</f>
        <v>0</v>
      </c>
      <c r="G32" s="16"/>
    </row>
    <row r="33" spans="1:8" x14ac:dyDescent="0.2">
      <c r="A33" s="12" t="s">
        <v>41</v>
      </c>
      <c r="B33" s="14"/>
      <c r="C33" s="54">
        <v>21</v>
      </c>
      <c r="D33" s="14" t="s">
        <v>40</v>
      </c>
      <c r="E33" s="15"/>
      <c r="F33" s="56">
        <f>F32*0.21</f>
        <v>0</v>
      </c>
      <c r="G33" s="22"/>
    </row>
    <row r="34" spans="1:8" s="62" customFormat="1" ht="19.5" customHeight="1" thickBot="1" x14ac:dyDescent="0.3">
      <c r="A34" s="57" t="s">
        <v>42</v>
      </c>
      <c r="B34" s="58"/>
      <c r="C34" s="58"/>
      <c r="D34" s="58"/>
      <c r="E34" s="59"/>
      <c r="F34" s="60">
        <f>ROUND(SUM(F29:F33),0)</f>
        <v>0</v>
      </c>
      <c r="G34" s="61"/>
    </row>
    <row r="36" spans="1:8" x14ac:dyDescent="0.2">
      <c r="A36" t="s">
        <v>43</v>
      </c>
      <c r="H36" t="s">
        <v>4</v>
      </c>
    </row>
    <row r="37" spans="1:8" ht="14.25" customHeight="1" x14ac:dyDescent="0.2">
      <c r="B37" s="161"/>
      <c r="C37" s="161"/>
      <c r="D37" s="161"/>
      <c r="E37" s="161"/>
      <c r="F37" s="161"/>
      <c r="G37" s="161"/>
      <c r="H37" t="s">
        <v>4</v>
      </c>
    </row>
    <row r="38" spans="1:8" ht="12.75" customHeight="1" x14ac:dyDescent="0.2">
      <c r="A38" s="63"/>
      <c r="B38" s="161"/>
      <c r="C38" s="161"/>
      <c r="D38" s="161"/>
      <c r="E38" s="161"/>
      <c r="F38" s="161"/>
      <c r="G38" s="161"/>
      <c r="H38" t="s">
        <v>4</v>
      </c>
    </row>
    <row r="39" spans="1:8" x14ac:dyDescent="0.2">
      <c r="A39" s="63"/>
      <c r="B39" s="161"/>
      <c r="C39" s="161"/>
      <c r="D39" s="161"/>
      <c r="E39" s="161"/>
      <c r="F39" s="161"/>
      <c r="G39" s="161"/>
      <c r="H39" t="s">
        <v>4</v>
      </c>
    </row>
    <row r="40" spans="1:8" x14ac:dyDescent="0.2">
      <c r="A40" s="63"/>
      <c r="B40" s="161"/>
      <c r="C40" s="161"/>
      <c r="D40" s="161"/>
      <c r="E40" s="161"/>
      <c r="F40" s="161"/>
      <c r="G40" s="161"/>
      <c r="H40" t="s">
        <v>4</v>
      </c>
    </row>
    <row r="41" spans="1:8" x14ac:dyDescent="0.2">
      <c r="A41" s="63"/>
      <c r="B41" s="161"/>
      <c r="C41" s="161"/>
      <c r="D41" s="161"/>
      <c r="E41" s="161"/>
      <c r="F41" s="161"/>
      <c r="G41" s="161"/>
      <c r="H41" t="s">
        <v>4</v>
      </c>
    </row>
    <row r="42" spans="1:8" x14ac:dyDescent="0.2">
      <c r="A42" s="63"/>
      <c r="B42" s="161"/>
      <c r="C42" s="161"/>
      <c r="D42" s="161"/>
      <c r="E42" s="161"/>
      <c r="F42" s="161"/>
      <c r="G42" s="161"/>
      <c r="H42" t="s">
        <v>4</v>
      </c>
    </row>
    <row r="43" spans="1:8" x14ac:dyDescent="0.2">
      <c r="A43" s="63"/>
      <c r="B43" s="161"/>
      <c r="C43" s="161"/>
      <c r="D43" s="161"/>
      <c r="E43" s="161"/>
      <c r="F43" s="161"/>
      <c r="G43" s="161"/>
      <c r="H43" t="s">
        <v>4</v>
      </c>
    </row>
    <row r="44" spans="1:8" x14ac:dyDescent="0.2">
      <c r="A44" s="63"/>
      <c r="B44" s="161"/>
      <c r="C44" s="161"/>
      <c r="D44" s="161"/>
      <c r="E44" s="161"/>
      <c r="F44" s="161"/>
      <c r="G44" s="161"/>
      <c r="H44" t="s">
        <v>4</v>
      </c>
    </row>
    <row r="45" spans="1:8" ht="3" hidden="1" customHeight="1" x14ac:dyDescent="0.2">
      <c r="A45" s="63"/>
      <c r="B45" s="161"/>
      <c r="C45" s="161"/>
      <c r="D45" s="161"/>
      <c r="E45" s="161"/>
      <c r="F45" s="161"/>
      <c r="G45" s="161"/>
      <c r="H45" t="s">
        <v>4</v>
      </c>
    </row>
    <row r="46" spans="1:8" x14ac:dyDescent="0.2">
      <c r="B46" s="155"/>
      <c r="C46" s="155"/>
      <c r="D46" s="155"/>
      <c r="E46" s="155"/>
      <c r="F46" s="155"/>
      <c r="G46" s="155"/>
    </row>
    <row r="47" spans="1:8" x14ac:dyDescent="0.2">
      <c r="B47" s="155"/>
      <c r="C47" s="155"/>
      <c r="D47" s="155"/>
      <c r="E47" s="155"/>
      <c r="F47" s="155"/>
      <c r="G47" s="155"/>
    </row>
    <row r="48" spans="1:8" x14ac:dyDescent="0.2">
      <c r="B48" s="155"/>
      <c r="C48" s="155"/>
      <c r="D48" s="155"/>
      <c r="E48" s="155"/>
      <c r="F48" s="155"/>
      <c r="G48" s="155"/>
    </row>
    <row r="49" spans="2:7" x14ac:dyDescent="0.2">
      <c r="B49" s="155"/>
      <c r="C49" s="155"/>
      <c r="D49" s="155"/>
      <c r="E49" s="155"/>
      <c r="F49" s="155"/>
      <c r="G49" s="155"/>
    </row>
    <row r="50" spans="2:7" x14ac:dyDescent="0.2">
      <c r="B50" s="155"/>
      <c r="C50" s="155"/>
      <c r="D50" s="155"/>
      <c r="E50" s="155"/>
      <c r="F50" s="155"/>
      <c r="G50" s="155"/>
    </row>
    <row r="51" spans="2:7" x14ac:dyDescent="0.2">
      <c r="B51" s="155"/>
      <c r="C51" s="155"/>
      <c r="D51" s="155"/>
      <c r="E51" s="155"/>
      <c r="F51" s="155"/>
      <c r="G51" s="155"/>
    </row>
    <row r="52" spans="2:7" x14ac:dyDescent="0.2">
      <c r="B52" s="155"/>
      <c r="C52" s="155"/>
      <c r="D52" s="155"/>
      <c r="E52" s="155"/>
      <c r="F52" s="155"/>
      <c r="G52" s="155"/>
    </row>
    <row r="53" spans="2:7" x14ac:dyDescent="0.2">
      <c r="B53" s="155"/>
      <c r="C53" s="155"/>
      <c r="D53" s="155"/>
      <c r="E53" s="155"/>
      <c r="F53" s="155"/>
      <c r="G53" s="155"/>
    </row>
    <row r="54" spans="2:7" x14ac:dyDescent="0.2">
      <c r="B54" s="155"/>
      <c r="C54" s="155"/>
      <c r="D54" s="155"/>
      <c r="E54" s="155"/>
      <c r="F54" s="155"/>
      <c r="G54" s="155"/>
    </row>
    <row r="55" spans="2:7" x14ac:dyDescent="0.2">
      <c r="B55" s="155"/>
      <c r="C55" s="155"/>
      <c r="D55" s="155"/>
      <c r="E55" s="155"/>
      <c r="F55" s="155"/>
      <c r="G55" s="155"/>
    </row>
  </sheetData>
  <mergeCells count="14">
    <mergeCell ref="B47:G47"/>
    <mergeCell ref="C7:D7"/>
    <mergeCell ref="C8:D8"/>
    <mergeCell ref="E11:G11"/>
    <mergeCell ref="B37:G45"/>
    <mergeCell ref="B46:G46"/>
    <mergeCell ref="B54:G54"/>
    <mergeCell ref="B55:G55"/>
    <mergeCell ref="B48:G48"/>
    <mergeCell ref="B49:G49"/>
    <mergeCell ref="B50:G50"/>
    <mergeCell ref="B51:G51"/>
    <mergeCell ref="B52:G52"/>
    <mergeCell ref="B53:G53"/>
  </mergeCells>
  <pageMargins left="0.59055118110236227" right="0.39370078740157483" top="0.98425196850393704" bottom="0.98425196850393704" header="0.51181102362204722" footer="0.51181102362204722"/>
  <pageSetup paperSize="9" orientation="portrait" r:id="rId1"/>
  <headerFooter alignWithMargins="0">
    <oddFooter>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31"/>
  <dimension ref="A1:BE65"/>
  <sheetViews>
    <sheetView workbookViewId="0">
      <selection sqref="A1:I14"/>
    </sheetView>
  </sheetViews>
  <sheetFormatPr defaultRowHeight="12.75" x14ac:dyDescent="0.2"/>
  <cols>
    <col min="1" max="1" width="5.85546875" customWidth="1"/>
    <col min="2" max="2" width="6.140625" customWidth="1"/>
    <col min="3" max="3" width="11.42578125" customWidth="1"/>
    <col min="4" max="4" width="15.85546875" customWidth="1"/>
    <col min="5" max="5" width="11.28515625" customWidth="1"/>
    <col min="6" max="6" width="10.85546875" customWidth="1"/>
    <col min="7" max="7" width="11" customWidth="1"/>
    <col min="8" max="8" width="11.140625" customWidth="1"/>
    <col min="9" max="9" width="10.7109375" customWidth="1"/>
  </cols>
  <sheetData>
    <row r="1" spans="1:57" ht="13.5" thickTop="1" x14ac:dyDescent="0.2">
      <c r="A1" s="162" t="s">
        <v>5</v>
      </c>
      <c r="B1" s="163"/>
      <c r="C1" s="64" t="str">
        <f>CONCATENATE(cislostavby," ",nazevstavby)</f>
        <v xml:space="preserve"> Oprava SV</v>
      </c>
      <c r="D1" s="65"/>
      <c r="E1" s="66"/>
      <c r="F1" s="65"/>
      <c r="G1" s="65"/>
      <c r="H1" s="67"/>
      <c r="I1" s="68"/>
    </row>
    <row r="2" spans="1:57" ht="13.5" thickBot="1" x14ac:dyDescent="0.25">
      <c r="A2" s="164" t="s">
        <v>1</v>
      </c>
      <c r="B2" s="165"/>
      <c r="C2" s="69" t="str">
        <f>CONCATENATE(cisloobjektu," ",nazevobjektu)</f>
        <v xml:space="preserve"> Rumiště 5</v>
      </c>
      <c r="D2" s="70"/>
      <c r="E2" s="71"/>
      <c r="F2" s="70"/>
      <c r="G2" s="166"/>
      <c r="H2" s="166"/>
      <c r="I2" s="167"/>
    </row>
    <row r="3" spans="1:57" ht="13.5" thickTop="1" x14ac:dyDescent="0.2"/>
    <row r="4" spans="1:57" ht="19.5" customHeight="1" x14ac:dyDescent="0.25">
      <c r="A4" s="72" t="s">
        <v>44</v>
      </c>
      <c r="B4" s="1"/>
      <c r="C4" s="1"/>
      <c r="D4" s="1"/>
      <c r="E4" s="1"/>
      <c r="F4" s="1"/>
      <c r="G4" s="1"/>
      <c r="H4" s="1"/>
      <c r="I4" s="1"/>
    </row>
    <row r="5" spans="1:57" ht="13.5" thickBot="1" x14ac:dyDescent="0.25"/>
    <row r="6" spans="1:57" ht="13.5" thickBot="1" x14ac:dyDescent="0.25">
      <c r="A6" s="73"/>
      <c r="B6" s="74" t="s">
        <v>45</v>
      </c>
      <c r="C6" s="74"/>
      <c r="D6" s="75"/>
      <c r="E6" s="76" t="s">
        <v>46</v>
      </c>
      <c r="F6" s="77" t="s">
        <v>47</v>
      </c>
      <c r="G6" s="77" t="s">
        <v>48</v>
      </c>
      <c r="H6" s="77" t="s">
        <v>49</v>
      </c>
      <c r="I6" s="78" t="s">
        <v>27</v>
      </c>
    </row>
    <row r="7" spans="1:57" ht="13.5" thickBot="1" x14ac:dyDescent="0.25">
      <c r="A7" s="146" t="str">
        <f>Položky!B7</f>
        <v>720</v>
      </c>
      <c r="B7" s="79" t="s">
        <v>71</v>
      </c>
      <c r="D7" s="80"/>
      <c r="E7" s="147">
        <f>Položky!BA18</f>
        <v>0</v>
      </c>
      <c r="F7" s="148">
        <f>Položky!G18</f>
        <v>0</v>
      </c>
      <c r="G7" s="148">
        <f>Položky!BC18</f>
        <v>0</v>
      </c>
      <c r="H7" s="148">
        <f>Položky!BD18</f>
        <v>0</v>
      </c>
      <c r="I7" s="149">
        <f>Položky!BE18</f>
        <v>0</v>
      </c>
    </row>
    <row r="8" spans="1:57" s="86" customFormat="1" ht="13.5" thickBot="1" x14ac:dyDescent="0.25">
      <c r="A8" s="81"/>
      <c r="B8" s="74" t="s">
        <v>50</v>
      </c>
      <c r="C8" s="74"/>
      <c r="D8" s="82"/>
      <c r="E8" s="83">
        <f>SUM(E7:E7)</f>
        <v>0</v>
      </c>
      <c r="F8" s="84">
        <f>SUM(F7:F7)</f>
        <v>0</v>
      </c>
      <c r="G8" s="84">
        <f>SUM(G7:G7)</f>
        <v>0</v>
      </c>
      <c r="H8" s="84">
        <f>SUM(H7:H7)</f>
        <v>0</v>
      </c>
      <c r="I8" s="85">
        <f>SUM(I7:I7)</f>
        <v>0</v>
      </c>
    </row>
    <row r="10" spans="1:57" ht="19.5" customHeight="1" x14ac:dyDescent="0.25">
      <c r="A10" s="1" t="s">
        <v>51</v>
      </c>
      <c r="B10" s="1"/>
      <c r="C10" s="1"/>
      <c r="D10" s="1"/>
      <c r="E10" s="1"/>
      <c r="F10" s="1"/>
      <c r="G10" s="87"/>
      <c r="H10" s="1"/>
      <c r="I10" s="1"/>
      <c r="BA10" s="25"/>
      <c r="BB10" s="25"/>
      <c r="BC10" s="25"/>
      <c r="BD10" s="25"/>
      <c r="BE10" s="25"/>
    </row>
    <row r="11" spans="1:57" ht="13.5" thickBot="1" x14ac:dyDescent="0.25"/>
    <row r="12" spans="1:57" x14ac:dyDescent="0.2">
      <c r="A12" s="88" t="s">
        <v>52</v>
      </c>
      <c r="B12" s="89"/>
      <c r="C12" s="89"/>
      <c r="D12" s="90"/>
      <c r="E12" s="91" t="s">
        <v>53</v>
      </c>
      <c r="F12" s="92" t="s">
        <v>54</v>
      </c>
      <c r="G12" s="93" t="s">
        <v>55</v>
      </c>
      <c r="H12" s="94"/>
      <c r="I12" s="95" t="s">
        <v>53</v>
      </c>
    </row>
    <row r="13" spans="1:57" x14ac:dyDescent="0.2">
      <c r="A13" s="96"/>
      <c r="B13" s="97"/>
      <c r="C13" s="97"/>
      <c r="D13" s="98"/>
      <c r="E13" s="99"/>
      <c r="F13" s="100"/>
      <c r="G13" s="101">
        <f>CHOOSE(BA13+1,HSV+PSV,HSV+PSV+Mont,HSV+PSV+Dodavka+Mont,HSV,PSV,Mont,Dodavka,Mont+Dodavka,0)</f>
        <v>0</v>
      </c>
      <c r="H13" s="102"/>
      <c r="I13" s="103">
        <f>E13+F13*G13/100</f>
        <v>0</v>
      </c>
      <c r="BA13">
        <v>8</v>
      </c>
    </row>
    <row r="14" spans="1:57" ht="13.5" thickBot="1" x14ac:dyDescent="0.25">
      <c r="A14" s="47"/>
      <c r="B14" s="104" t="s">
        <v>56</v>
      </c>
      <c r="C14" s="105"/>
      <c r="D14" s="106"/>
      <c r="E14" s="107"/>
      <c r="F14" s="108"/>
      <c r="G14" s="108"/>
      <c r="H14" s="168">
        <f>SUM(H13:H13)</f>
        <v>0</v>
      </c>
      <c r="I14" s="169"/>
    </row>
    <row r="16" spans="1:57" x14ac:dyDescent="0.2">
      <c r="B16" s="86"/>
      <c r="F16" s="109"/>
      <c r="G16" s="110"/>
      <c r="H16" s="110"/>
      <c r="I16" s="111"/>
    </row>
    <row r="17" spans="6:9" x14ac:dyDescent="0.2">
      <c r="F17" s="109"/>
      <c r="G17" s="110"/>
      <c r="H17" s="110"/>
      <c r="I17" s="111"/>
    </row>
    <row r="18" spans="6:9" x14ac:dyDescent="0.2">
      <c r="F18" s="109"/>
      <c r="G18" s="110"/>
      <c r="H18" s="110"/>
      <c r="I18" s="111"/>
    </row>
    <row r="19" spans="6:9" x14ac:dyDescent="0.2">
      <c r="F19" s="109"/>
      <c r="G19" s="110"/>
      <c r="H19" s="110"/>
      <c r="I19" s="111"/>
    </row>
    <row r="20" spans="6:9" x14ac:dyDescent="0.2">
      <c r="F20" s="109"/>
      <c r="G20" s="110"/>
      <c r="H20" s="110"/>
      <c r="I20" s="111"/>
    </row>
    <row r="21" spans="6:9" x14ac:dyDescent="0.2">
      <c r="F21" s="109"/>
      <c r="G21" s="110"/>
      <c r="H21" s="110"/>
      <c r="I21" s="111"/>
    </row>
    <row r="22" spans="6:9" x14ac:dyDescent="0.2">
      <c r="F22" s="109"/>
      <c r="G22" s="110"/>
      <c r="H22" s="110"/>
      <c r="I22" s="111"/>
    </row>
    <row r="23" spans="6:9" x14ac:dyDescent="0.2">
      <c r="F23" s="109"/>
      <c r="G23" s="110"/>
      <c r="H23" s="110"/>
      <c r="I23" s="111"/>
    </row>
    <row r="24" spans="6:9" x14ac:dyDescent="0.2">
      <c r="F24" s="109"/>
      <c r="G24" s="110"/>
      <c r="H24" s="110"/>
      <c r="I24" s="111"/>
    </row>
    <row r="25" spans="6:9" x14ac:dyDescent="0.2">
      <c r="F25" s="109"/>
      <c r="G25" s="110"/>
      <c r="H25" s="110"/>
      <c r="I25" s="111"/>
    </row>
    <row r="26" spans="6:9" x14ac:dyDescent="0.2">
      <c r="F26" s="109"/>
      <c r="G26" s="110"/>
      <c r="H26" s="110"/>
      <c r="I26" s="111"/>
    </row>
    <row r="27" spans="6:9" x14ac:dyDescent="0.2">
      <c r="F27" s="109"/>
      <c r="G27" s="110"/>
      <c r="H27" s="110"/>
      <c r="I27" s="111"/>
    </row>
    <row r="28" spans="6:9" x14ac:dyDescent="0.2">
      <c r="F28" s="109"/>
      <c r="G28" s="110"/>
      <c r="H28" s="110"/>
      <c r="I28" s="111"/>
    </row>
    <row r="29" spans="6:9" x14ac:dyDescent="0.2">
      <c r="F29" s="109"/>
      <c r="G29" s="110"/>
      <c r="H29" s="110"/>
      <c r="I29" s="111"/>
    </row>
    <row r="30" spans="6:9" x14ac:dyDescent="0.2">
      <c r="F30" s="109"/>
      <c r="G30" s="110"/>
      <c r="H30" s="110"/>
      <c r="I30" s="111"/>
    </row>
    <row r="31" spans="6:9" x14ac:dyDescent="0.2">
      <c r="F31" s="109"/>
      <c r="G31" s="110"/>
      <c r="H31" s="110"/>
      <c r="I31" s="111"/>
    </row>
    <row r="32" spans="6:9" x14ac:dyDescent="0.2">
      <c r="F32" s="109"/>
      <c r="G32" s="110"/>
      <c r="H32" s="110"/>
      <c r="I32" s="111"/>
    </row>
    <row r="33" spans="6:9" x14ac:dyDescent="0.2">
      <c r="F33" s="109"/>
      <c r="G33" s="110"/>
      <c r="H33" s="110"/>
      <c r="I33" s="111"/>
    </row>
    <row r="34" spans="6:9" x14ac:dyDescent="0.2">
      <c r="F34" s="109"/>
      <c r="G34" s="110"/>
      <c r="H34" s="110"/>
      <c r="I34" s="111"/>
    </row>
    <row r="35" spans="6:9" x14ac:dyDescent="0.2">
      <c r="F35" s="109"/>
      <c r="G35" s="110"/>
      <c r="H35" s="110"/>
      <c r="I35" s="111"/>
    </row>
    <row r="36" spans="6:9" x14ac:dyDescent="0.2">
      <c r="F36" s="109"/>
      <c r="G36" s="110"/>
      <c r="H36" s="110"/>
      <c r="I36" s="111"/>
    </row>
    <row r="37" spans="6:9" x14ac:dyDescent="0.2">
      <c r="F37" s="109"/>
      <c r="G37" s="110"/>
      <c r="H37" s="110"/>
      <c r="I37" s="111"/>
    </row>
    <row r="38" spans="6:9" x14ac:dyDescent="0.2">
      <c r="F38" s="109"/>
      <c r="G38" s="110"/>
      <c r="H38" s="110"/>
      <c r="I38" s="111"/>
    </row>
    <row r="39" spans="6:9" x14ac:dyDescent="0.2">
      <c r="F39" s="109"/>
      <c r="G39" s="110"/>
      <c r="H39" s="110"/>
      <c r="I39" s="111"/>
    </row>
    <row r="40" spans="6:9" x14ac:dyDescent="0.2">
      <c r="F40" s="109"/>
      <c r="G40" s="110"/>
      <c r="H40" s="110"/>
      <c r="I40" s="111"/>
    </row>
    <row r="41" spans="6:9" x14ac:dyDescent="0.2">
      <c r="F41" s="109"/>
      <c r="G41" s="110"/>
      <c r="H41" s="110"/>
      <c r="I41" s="111"/>
    </row>
    <row r="42" spans="6:9" x14ac:dyDescent="0.2">
      <c r="F42" s="109"/>
      <c r="G42" s="110"/>
      <c r="H42" s="110"/>
      <c r="I42" s="111"/>
    </row>
    <row r="43" spans="6:9" x14ac:dyDescent="0.2">
      <c r="F43" s="109"/>
      <c r="G43" s="110"/>
      <c r="H43" s="110"/>
      <c r="I43" s="111"/>
    </row>
    <row r="44" spans="6:9" x14ac:dyDescent="0.2">
      <c r="F44" s="109"/>
      <c r="G44" s="110"/>
      <c r="H44" s="110"/>
      <c r="I44" s="111"/>
    </row>
    <row r="45" spans="6:9" x14ac:dyDescent="0.2">
      <c r="F45" s="109"/>
      <c r="G45" s="110"/>
      <c r="H45" s="110"/>
      <c r="I45" s="111"/>
    </row>
    <row r="46" spans="6:9" x14ac:dyDescent="0.2">
      <c r="F46" s="109"/>
      <c r="G46" s="110"/>
      <c r="H46" s="110"/>
      <c r="I46" s="111"/>
    </row>
    <row r="47" spans="6:9" x14ac:dyDescent="0.2">
      <c r="F47" s="109"/>
      <c r="G47" s="110"/>
      <c r="H47" s="110"/>
      <c r="I47" s="111"/>
    </row>
    <row r="48" spans="6:9" x14ac:dyDescent="0.2">
      <c r="F48" s="109"/>
      <c r="G48" s="110"/>
      <c r="H48" s="110"/>
      <c r="I48" s="111"/>
    </row>
    <row r="49" spans="6:9" x14ac:dyDescent="0.2">
      <c r="F49" s="109"/>
      <c r="G49" s="110"/>
      <c r="H49" s="110"/>
      <c r="I49" s="111"/>
    </row>
    <row r="50" spans="6:9" x14ac:dyDescent="0.2">
      <c r="F50" s="109"/>
      <c r="G50" s="110"/>
      <c r="H50" s="110"/>
      <c r="I50" s="111"/>
    </row>
    <row r="51" spans="6:9" x14ac:dyDescent="0.2">
      <c r="F51" s="109"/>
      <c r="G51" s="110"/>
      <c r="H51" s="110"/>
      <c r="I51" s="111"/>
    </row>
    <row r="52" spans="6:9" x14ac:dyDescent="0.2">
      <c r="F52" s="109"/>
      <c r="G52" s="110"/>
      <c r="H52" s="110"/>
      <c r="I52" s="111"/>
    </row>
    <row r="53" spans="6:9" x14ac:dyDescent="0.2">
      <c r="F53" s="109"/>
      <c r="G53" s="110"/>
      <c r="H53" s="110"/>
      <c r="I53" s="111"/>
    </row>
    <row r="54" spans="6:9" x14ac:dyDescent="0.2">
      <c r="F54" s="109"/>
      <c r="G54" s="110"/>
      <c r="H54" s="110"/>
      <c r="I54" s="111"/>
    </row>
    <row r="55" spans="6:9" x14ac:dyDescent="0.2">
      <c r="F55" s="109"/>
      <c r="G55" s="110"/>
      <c r="H55" s="110"/>
      <c r="I55" s="111"/>
    </row>
    <row r="56" spans="6:9" x14ac:dyDescent="0.2">
      <c r="F56" s="109"/>
      <c r="G56" s="110"/>
      <c r="H56" s="110"/>
      <c r="I56" s="111"/>
    </row>
    <row r="57" spans="6:9" x14ac:dyDescent="0.2">
      <c r="F57" s="109"/>
      <c r="G57" s="110"/>
      <c r="H57" s="110"/>
      <c r="I57" s="111"/>
    </row>
    <row r="58" spans="6:9" x14ac:dyDescent="0.2">
      <c r="F58" s="109"/>
      <c r="G58" s="110"/>
      <c r="H58" s="110"/>
      <c r="I58" s="111"/>
    </row>
    <row r="59" spans="6:9" x14ac:dyDescent="0.2">
      <c r="F59" s="109"/>
      <c r="G59" s="110"/>
      <c r="H59" s="110"/>
      <c r="I59" s="111"/>
    </row>
    <row r="60" spans="6:9" x14ac:dyDescent="0.2">
      <c r="F60" s="109"/>
      <c r="G60" s="110"/>
      <c r="H60" s="110"/>
      <c r="I60" s="111"/>
    </row>
    <row r="61" spans="6:9" x14ac:dyDescent="0.2">
      <c r="F61" s="109"/>
      <c r="G61" s="110"/>
      <c r="H61" s="110"/>
      <c r="I61" s="111"/>
    </row>
    <row r="62" spans="6:9" x14ac:dyDescent="0.2">
      <c r="F62" s="109"/>
      <c r="G62" s="110"/>
      <c r="H62" s="110"/>
      <c r="I62" s="111"/>
    </row>
    <row r="63" spans="6:9" x14ac:dyDescent="0.2">
      <c r="F63" s="109"/>
      <c r="G63" s="110"/>
      <c r="H63" s="110"/>
      <c r="I63" s="111"/>
    </row>
    <row r="64" spans="6:9" x14ac:dyDescent="0.2">
      <c r="F64" s="109"/>
      <c r="G64" s="110"/>
      <c r="H64" s="110"/>
      <c r="I64" s="111"/>
    </row>
    <row r="65" spans="6:9" x14ac:dyDescent="0.2">
      <c r="F65" s="109"/>
      <c r="G65" s="110"/>
      <c r="H65" s="110"/>
      <c r="I65" s="111"/>
    </row>
  </sheetData>
  <mergeCells count="4">
    <mergeCell ref="A1:B1"/>
    <mergeCell ref="A2:B2"/>
    <mergeCell ref="G2:I2"/>
    <mergeCell ref="H14:I14"/>
  </mergeCells>
  <pageMargins left="0.59055118110236227" right="0.39370078740157483" top="0.98425196850393704" bottom="0.98425196850393704" header="0.51181102362204722" footer="0.51181102362204722"/>
  <pageSetup paperSize="9" orientation="portrait" r:id="rId1"/>
  <headerFooter alignWithMargins="0">
    <oddFooter>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2"/>
  <dimension ref="A1:CZ79"/>
  <sheetViews>
    <sheetView showGridLines="0" showZeros="0" tabSelected="1" workbookViewId="0">
      <selection sqref="A1:G18"/>
    </sheetView>
  </sheetViews>
  <sheetFormatPr defaultRowHeight="12.75" x14ac:dyDescent="0.2"/>
  <cols>
    <col min="1" max="1" width="3.85546875" style="112" customWidth="1"/>
    <col min="2" max="2" width="12" style="112" customWidth="1"/>
    <col min="3" max="3" width="40.42578125" style="112" customWidth="1"/>
    <col min="4" max="4" width="5.5703125" style="112" customWidth="1"/>
    <col min="5" max="5" width="8.5703125" style="120" customWidth="1"/>
    <col min="6" max="6" width="9.85546875" style="112" customWidth="1"/>
    <col min="7" max="7" width="13.85546875" style="112" customWidth="1"/>
    <col min="8" max="16384" width="9.140625" style="112"/>
  </cols>
  <sheetData>
    <row r="1" spans="1:104" ht="15.75" x14ac:dyDescent="0.25">
      <c r="A1" s="170" t="s">
        <v>86</v>
      </c>
      <c r="B1" s="170"/>
      <c r="C1" s="170"/>
      <c r="D1" s="170"/>
      <c r="E1" s="170"/>
      <c r="F1" s="170"/>
      <c r="G1" s="170"/>
    </row>
    <row r="2" spans="1:104" ht="13.5" thickBot="1" x14ac:dyDescent="0.25">
      <c r="B2" s="113"/>
      <c r="C2" s="114"/>
      <c r="D2" s="114"/>
      <c r="E2" s="115"/>
      <c r="F2" s="114"/>
      <c r="G2" s="114"/>
    </row>
    <row r="3" spans="1:104" ht="13.5" thickTop="1" x14ac:dyDescent="0.2">
      <c r="A3" s="162" t="s">
        <v>5</v>
      </c>
      <c r="B3" s="163"/>
      <c r="C3" s="64" t="str">
        <f>CONCATENATE(cislostavby," ",nazevstavby)</f>
        <v xml:space="preserve"> Oprava SV</v>
      </c>
      <c r="D3" s="65"/>
      <c r="E3" s="116"/>
      <c r="F3" s="117">
        <f>Rekapitulace!H1</f>
        <v>0</v>
      </c>
      <c r="G3" s="118"/>
    </row>
    <row r="4" spans="1:104" ht="13.5" thickBot="1" x14ac:dyDescent="0.25">
      <c r="A4" s="171" t="s">
        <v>1</v>
      </c>
      <c r="B4" s="165"/>
      <c r="C4" s="69" t="str">
        <f>CONCATENATE(cisloobjektu," ",nazevobjektu)</f>
        <v xml:space="preserve"> Rumiště 5</v>
      </c>
      <c r="D4" s="70"/>
      <c r="E4" s="172"/>
      <c r="F4" s="172"/>
      <c r="G4" s="173"/>
    </row>
    <row r="5" spans="1:104" ht="13.5" thickTop="1" x14ac:dyDescent="0.2">
      <c r="A5" s="119"/>
    </row>
    <row r="6" spans="1:104" x14ac:dyDescent="0.2">
      <c r="A6" s="121" t="s">
        <v>57</v>
      </c>
      <c r="B6" s="122" t="s">
        <v>58</v>
      </c>
      <c r="C6" s="122" t="s">
        <v>59</v>
      </c>
      <c r="D6" s="122" t="s">
        <v>60</v>
      </c>
      <c r="E6" s="122" t="s">
        <v>61</v>
      </c>
      <c r="F6" s="122" t="s">
        <v>62</v>
      </c>
      <c r="G6" s="123" t="s">
        <v>63</v>
      </c>
    </row>
    <row r="7" spans="1:104" x14ac:dyDescent="0.2">
      <c r="A7" s="124" t="s">
        <v>64</v>
      </c>
      <c r="B7" s="125" t="s">
        <v>69</v>
      </c>
      <c r="C7" s="126" t="s">
        <v>72</v>
      </c>
      <c r="D7" s="127"/>
      <c r="E7" s="128"/>
      <c r="F7" s="128"/>
      <c r="G7" s="129"/>
      <c r="O7" s="130">
        <v>1</v>
      </c>
    </row>
    <row r="8" spans="1:104" x14ac:dyDescent="0.2">
      <c r="A8" s="154">
        <v>1</v>
      </c>
      <c r="B8" s="125"/>
      <c r="C8" s="150" t="s">
        <v>73</v>
      </c>
      <c r="D8" s="151" t="s">
        <v>74</v>
      </c>
      <c r="E8" s="152">
        <v>1</v>
      </c>
      <c r="F8" s="152"/>
      <c r="G8" s="153">
        <f>E8*F8</f>
        <v>0</v>
      </c>
      <c r="O8" s="130"/>
    </row>
    <row r="9" spans="1:104" x14ac:dyDescent="0.2">
      <c r="A9" s="154">
        <v>2</v>
      </c>
      <c r="B9" s="125"/>
      <c r="C9" s="150" t="s">
        <v>83</v>
      </c>
      <c r="D9" s="151" t="s">
        <v>75</v>
      </c>
      <c r="E9" s="152">
        <v>18.600000000000001</v>
      </c>
      <c r="F9" s="152"/>
      <c r="G9" s="153">
        <f>E9*F9</f>
        <v>0</v>
      </c>
      <c r="O9" s="130"/>
    </row>
    <row r="10" spans="1:104" x14ac:dyDescent="0.2">
      <c r="A10" s="154">
        <v>3</v>
      </c>
      <c r="B10" s="125"/>
      <c r="C10" s="150" t="s">
        <v>76</v>
      </c>
      <c r="D10" s="151" t="s">
        <v>75</v>
      </c>
      <c r="E10" s="152">
        <v>18.600000000000001</v>
      </c>
      <c r="F10" s="152"/>
      <c r="G10" s="153">
        <f t="shared" ref="G10:G15" si="0">E10*F10</f>
        <v>0</v>
      </c>
      <c r="O10" s="130"/>
    </row>
    <row r="11" spans="1:104" x14ac:dyDescent="0.2">
      <c r="A11" s="154">
        <v>4</v>
      </c>
      <c r="B11" s="125"/>
      <c r="C11" s="150" t="s">
        <v>78</v>
      </c>
      <c r="D11" s="151" t="s">
        <v>79</v>
      </c>
      <c r="E11" s="152">
        <v>2.0499999999999998</v>
      </c>
      <c r="F11" s="152"/>
      <c r="G11" s="153">
        <f t="shared" si="0"/>
        <v>0</v>
      </c>
      <c r="O11" s="130"/>
    </row>
    <row r="12" spans="1:104" x14ac:dyDescent="0.2">
      <c r="A12" s="154">
        <v>5</v>
      </c>
      <c r="B12" s="125"/>
      <c r="C12" s="150" t="s">
        <v>77</v>
      </c>
      <c r="D12" s="151" t="s">
        <v>75</v>
      </c>
      <c r="E12" s="152">
        <v>20</v>
      </c>
      <c r="F12" s="152"/>
      <c r="G12" s="153">
        <f t="shared" si="0"/>
        <v>0</v>
      </c>
      <c r="O12" s="130"/>
    </row>
    <row r="13" spans="1:104" x14ac:dyDescent="0.2">
      <c r="A13" s="154">
        <v>6</v>
      </c>
      <c r="B13" s="125"/>
      <c r="C13" s="150" t="s">
        <v>80</v>
      </c>
      <c r="D13" s="151" t="s">
        <v>74</v>
      </c>
      <c r="E13" s="152">
        <v>2</v>
      </c>
      <c r="F13" s="152"/>
      <c r="G13" s="153">
        <f t="shared" si="0"/>
        <v>0</v>
      </c>
      <c r="O13" s="130"/>
    </row>
    <row r="14" spans="1:104" x14ac:dyDescent="0.2">
      <c r="A14" s="154">
        <v>7</v>
      </c>
      <c r="B14" s="125"/>
      <c r="C14" s="150" t="s">
        <v>81</v>
      </c>
      <c r="D14" s="151" t="s">
        <v>79</v>
      </c>
      <c r="E14" s="152">
        <v>4.91</v>
      </c>
      <c r="F14" s="152"/>
      <c r="G14" s="153">
        <f t="shared" si="0"/>
        <v>0</v>
      </c>
      <c r="O14" s="130"/>
    </row>
    <row r="15" spans="1:104" x14ac:dyDescent="0.2">
      <c r="A15" s="154">
        <v>8</v>
      </c>
      <c r="B15" s="125"/>
      <c r="C15" s="150" t="s">
        <v>82</v>
      </c>
      <c r="D15" s="151" t="s">
        <v>66</v>
      </c>
      <c r="E15" s="152">
        <v>24</v>
      </c>
      <c r="F15" s="152"/>
      <c r="G15" s="153">
        <f t="shared" si="0"/>
        <v>0</v>
      </c>
      <c r="O15" s="130"/>
    </row>
    <row r="16" spans="1:104" x14ac:dyDescent="0.2">
      <c r="A16" s="154">
        <v>9</v>
      </c>
      <c r="B16" s="131"/>
      <c r="C16" s="132" t="s">
        <v>70</v>
      </c>
      <c r="D16" s="133" t="s">
        <v>66</v>
      </c>
      <c r="E16" s="134">
        <v>6</v>
      </c>
      <c r="F16" s="134"/>
      <c r="G16" s="135">
        <f t="shared" ref="G16:G17" si="1">E16*F16</f>
        <v>0</v>
      </c>
      <c r="O16" s="130">
        <v>2</v>
      </c>
      <c r="AA16" s="112">
        <v>12</v>
      </c>
      <c r="AB16" s="112">
        <v>0</v>
      </c>
      <c r="AC16" s="112">
        <v>2</v>
      </c>
      <c r="AZ16" s="112">
        <v>2</v>
      </c>
      <c r="BA16" s="112">
        <f t="shared" ref="BA16:BA17" si="2">IF(AZ16=1,G16,0)</f>
        <v>0</v>
      </c>
      <c r="BB16" s="112">
        <f t="shared" ref="BB16:BB17" si="3">IF(AZ16=2,G16,0)</f>
        <v>0</v>
      </c>
      <c r="BC16" s="112">
        <f t="shared" ref="BC16:BC17" si="4">IF(AZ16=3,G16,0)</f>
        <v>0</v>
      </c>
      <c r="BD16" s="112">
        <f t="shared" ref="BD16:BD17" si="5">IF(AZ16=4,G16,0)</f>
        <v>0</v>
      </c>
      <c r="BE16" s="112">
        <f t="shared" ref="BE16:BE17" si="6">IF(AZ16=5,G16,0)</f>
        <v>0</v>
      </c>
      <c r="CZ16" s="112">
        <v>0</v>
      </c>
    </row>
    <row r="17" spans="1:104" x14ac:dyDescent="0.2">
      <c r="A17" s="154">
        <v>10</v>
      </c>
      <c r="B17" s="131"/>
      <c r="C17" s="132" t="s">
        <v>84</v>
      </c>
      <c r="D17" s="133" t="s">
        <v>67</v>
      </c>
      <c r="E17" s="134">
        <v>180</v>
      </c>
      <c r="F17" s="134"/>
      <c r="G17" s="135">
        <f t="shared" si="1"/>
        <v>0</v>
      </c>
      <c r="O17" s="130">
        <v>2</v>
      </c>
      <c r="AA17" s="112">
        <v>12</v>
      </c>
      <c r="AB17" s="112">
        <v>0</v>
      </c>
      <c r="AC17" s="112">
        <v>8</v>
      </c>
      <c r="AZ17" s="112">
        <v>2</v>
      </c>
      <c r="BA17" s="112">
        <f t="shared" si="2"/>
        <v>0</v>
      </c>
      <c r="BB17" s="112">
        <f t="shared" si="3"/>
        <v>0</v>
      </c>
      <c r="BC17" s="112">
        <f t="shared" si="4"/>
        <v>0</v>
      </c>
      <c r="BD17" s="112">
        <f t="shared" si="5"/>
        <v>0</v>
      </c>
      <c r="BE17" s="112">
        <f t="shared" si="6"/>
        <v>0</v>
      </c>
      <c r="CZ17" s="112">
        <v>0</v>
      </c>
    </row>
    <row r="18" spans="1:104" x14ac:dyDescent="0.2">
      <c r="A18" s="136"/>
      <c r="B18" s="137" t="s">
        <v>65</v>
      </c>
      <c r="C18" s="138" t="str">
        <f>CONCATENATE(B7," ",C7)</f>
        <v>720 Vodoinstalace</v>
      </c>
      <c r="D18" s="136"/>
      <c r="E18" s="139"/>
      <c r="F18" s="139"/>
      <c r="G18" s="140">
        <f>SUM(G7:G17)</f>
        <v>0</v>
      </c>
      <c r="O18" s="130">
        <v>4</v>
      </c>
      <c r="BA18" s="141">
        <f>SUM(BA7:BA17)</f>
        <v>0</v>
      </c>
      <c r="BB18" s="141">
        <f>SUM(BB7:BB17)</f>
        <v>0</v>
      </c>
      <c r="BC18" s="141">
        <f>SUM(BC7:BC17)</f>
        <v>0</v>
      </c>
      <c r="BD18" s="141">
        <f>SUM(BD7:BD17)</f>
        <v>0</v>
      </c>
      <c r="BE18" s="141">
        <f>SUM(BE7:BE17)</f>
        <v>0</v>
      </c>
    </row>
    <row r="19" spans="1:104" x14ac:dyDescent="0.2">
      <c r="E19" s="112"/>
    </row>
    <row r="20" spans="1:104" x14ac:dyDescent="0.2">
      <c r="E20" s="112"/>
    </row>
    <row r="21" spans="1:104" x14ac:dyDescent="0.2">
      <c r="E21" s="112"/>
    </row>
    <row r="22" spans="1:104" x14ac:dyDescent="0.2">
      <c r="E22" s="112"/>
    </row>
    <row r="23" spans="1:104" x14ac:dyDescent="0.2">
      <c r="E23" s="112"/>
    </row>
    <row r="24" spans="1:104" x14ac:dyDescent="0.2">
      <c r="E24" s="112"/>
    </row>
    <row r="25" spans="1:104" x14ac:dyDescent="0.2">
      <c r="E25" s="112"/>
    </row>
    <row r="26" spans="1:104" x14ac:dyDescent="0.2">
      <c r="E26" s="112"/>
    </row>
    <row r="27" spans="1:104" x14ac:dyDescent="0.2">
      <c r="E27" s="112"/>
    </row>
    <row r="28" spans="1:104" x14ac:dyDescent="0.2">
      <c r="E28" s="112"/>
    </row>
    <row r="29" spans="1:104" x14ac:dyDescent="0.2">
      <c r="E29" s="112"/>
    </row>
    <row r="30" spans="1:104" x14ac:dyDescent="0.2">
      <c r="E30" s="112"/>
    </row>
    <row r="31" spans="1:104" x14ac:dyDescent="0.2">
      <c r="E31" s="112"/>
    </row>
    <row r="32" spans="1:104" x14ac:dyDescent="0.2">
      <c r="E32" s="112"/>
    </row>
    <row r="33" spans="5:5" x14ac:dyDescent="0.2">
      <c r="E33" s="112"/>
    </row>
    <row r="34" spans="5:5" x14ac:dyDescent="0.2">
      <c r="E34" s="112"/>
    </row>
    <row r="35" spans="5:5" x14ac:dyDescent="0.2">
      <c r="E35" s="112"/>
    </row>
    <row r="36" spans="5:5" x14ac:dyDescent="0.2">
      <c r="E36" s="112"/>
    </row>
    <row r="37" spans="5:5" x14ac:dyDescent="0.2">
      <c r="E37" s="112"/>
    </row>
    <row r="38" spans="5:5" x14ac:dyDescent="0.2">
      <c r="E38" s="112"/>
    </row>
    <row r="39" spans="5:5" x14ac:dyDescent="0.2">
      <c r="E39" s="112"/>
    </row>
    <row r="40" spans="5:5" x14ac:dyDescent="0.2">
      <c r="E40" s="112"/>
    </row>
    <row r="41" spans="5:5" x14ac:dyDescent="0.2">
      <c r="E41" s="112"/>
    </row>
    <row r="42" spans="5:5" x14ac:dyDescent="0.2">
      <c r="E42" s="112"/>
    </row>
    <row r="43" spans="5:5" x14ac:dyDescent="0.2">
      <c r="E43" s="112"/>
    </row>
    <row r="44" spans="5:5" x14ac:dyDescent="0.2">
      <c r="E44" s="112"/>
    </row>
    <row r="45" spans="5:5" x14ac:dyDescent="0.2">
      <c r="E45" s="112"/>
    </row>
    <row r="46" spans="5:5" x14ac:dyDescent="0.2">
      <c r="E46" s="112"/>
    </row>
    <row r="47" spans="5:5" x14ac:dyDescent="0.2">
      <c r="E47" s="112"/>
    </row>
    <row r="48" spans="5:5" x14ac:dyDescent="0.2">
      <c r="E48" s="112"/>
    </row>
    <row r="49" spans="5:5" x14ac:dyDescent="0.2">
      <c r="E49" s="112"/>
    </row>
    <row r="50" spans="5:5" x14ac:dyDescent="0.2">
      <c r="E50" s="112"/>
    </row>
    <row r="51" spans="5:5" x14ac:dyDescent="0.2">
      <c r="E51" s="112"/>
    </row>
    <row r="52" spans="5:5" x14ac:dyDescent="0.2">
      <c r="E52" s="112"/>
    </row>
    <row r="53" spans="5:5" x14ac:dyDescent="0.2">
      <c r="E53" s="112"/>
    </row>
    <row r="54" spans="5:5" x14ac:dyDescent="0.2">
      <c r="E54" s="112"/>
    </row>
    <row r="55" spans="5:5" x14ac:dyDescent="0.2">
      <c r="E55" s="112"/>
    </row>
    <row r="56" spans="5:5" x14ac:dyDescent="0.2">
      <c r="E56" s="112"/>
    </row>
    <row r="57" spans="5:5" x14ac:dyDescent="0.2">
      <c r="E57" s="112"/>
    </row>
    <row r="58" spans="5:5" x14ac:dyDescent="0.2">
      <c r="E58" s="112"/>
    </row>
    <row r="59" spans="5:5" x14ac:dyDescent="0.2">
      <c r="E59" s="112"/>
    </row>
    <row r="60" spans="5:5" x14ac:dyDescent="0.2">
      <c r="E60" s="112"/>
    </row>
    <row r="61" spans="5:5" x14ac:dyDescent="0.2">
      <c r="E61" s="112"/>
    </row>
    <row r="62" spans="5:5" x14ac:dyDescent="0.2">
      <c r="E62" s="112"/>
    </row>
    <row r="63" spans="5:5" x14ac:dyDescent="0.2">
      <c r="E63" s="112"/>
    </row>
    <row r="64" spans="5:5" x14ac:dyDescent="0.2">
      <c r="E64" s="112"/>
    </row>
    <row r="65" spans="1:7" x14ac:dyDescent="0.2">
      <c r="E65" s="112"/>
    </row>
    <row r="66" spans="1:7" x14ac:dyDescent="0.2">
      <c r="E66" s="112"/>
    </row>
    <row r="67" spans="1:7" x14ac:dyDescent="0.2">
      <c r="E67" s="112"/>
    </row>
    <row r="68" spans="1:7" x14ac:dyDescent="0.2">
      <c r="E68" s="112"/>
    </row>
    <row r="69" spans="1:7" x14ac:dyDescent="0.2">
      <c r="E69" s="112"/>
    </row>
    <row r="70" spans="1:7" x14ac:dyDescent="0.2">
      <c r="E70" s="112"/>
    </row>
    <row r="71" spans="1:7" x14ac:dyDescent="0.2">
      <c r="E71" s="112"/>
    </row>
    <row r="72" spans="1:7" x14ac:dyDescent="0.2">
      <c r="E72" s="112"/>
    </row>
    <row r="73" spans="1:7" x14ac:dyDescent="0.2">
      <c r="E73" s="112"/>
    </row>
    <row r="74" spans="1:7" x14ac:dyDescent="0.2">
      <c r="E74" s="112"/>
    </row>
    <row r="75" spans="1:7" x14ac:dyDescent="0.2">
      <c r="E75" s="112"/>
    </row>
    <row r="76" spans="1:7" x14ac:dyDescent="0.2">
      <c r="E76" s="112"/>
    </row>
    <row r="77" spans="1:7" x14ac:dyDescent="0.2">
      <c r="A77" s="142"/>
      <c r="B77" s="142"/>
    </row>
    <row r="78" spans="1:7" x14ac:dyDescent="0.2">
      <c r="C78" s="143"/>
      <c r="D78" s="143"/>
      <c r="E78" s="144"/>
      <c r="F78" s="143"/>
      <c r="G78" s="145"/>
    </row>
    <row r="79" spans="1:7" x14ac:dyDescent="0.2">
      <c r="A79" s="142"/>
      <c r="B79" s="142"/>
    </row>
  </sheetData>
  <mergeCells count="4">
    <mergeCell ref="A1:G1"/>
    <mergeCell ref="A3:B3"/>
    <mergeCell ref="A4:B4"/>
    <mergeCell ref="E4:G4"/>
  </mergeCells>
  <printOptions gridLinesSet="0"/>
  <pageMargins left="0.59055118110236227" right="0.39370078740157483" top="0.19685039370078741" bottom="0.19685039370078741" header="0" footer="0.19685039370078741"/>
  <pageSetup paperSize="9" scale="98" orientation="portrait" r:id="rId1"/>
  <headerFooter alignWithMargins="0"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39</vt:i4>
      </vt:variant>
    </vt:vector>
  </HeadingPairs>
  <TitlesOfParts>
    <vt:vector size="42" baseType="lpstr">
      <vt:lpstr>Krycí list</vt:lpstr>
      <vt:lpstr>Rekapitulace</vt:lpstr>
      <vt:lpstr>Položky</vt:lpstr>
      <vt:lpstr>cisloobjektu</vt:lpstr>
      <vt:lpstr>cislostavby</vt:lpstr>
      <vt:lpstr>Datum</vt:lpstr>
      <vt:lpstr>Dil</vt:lpstr>
      <vt:lpstr>Dodavka</vt:lpstr>
      <vt:lpstr>HSV</vt:lpstr>
      <vt:lpstr>HZS</vt:lpstr>
      <vt:lpstr>JKSO</vt:lpstr>
      <vt:lpstr>MJ</vt:lpstr>
      <vt:lpstr>Mont</vt:lpstr>
      <vt:lpstr>NazevDilu</vt:lpstr>
      <vt:lpstr>nazevobjektu</vt:lpstr>
      <vt:lpstr>nazevstavby</vt:lpstr>
      <vt:lpstr>Položky!Názvy_tisku</vt:lpstr>
      <vt:lpstr>Rekapitulace!Názvy_tisku</vt:lpstr>
      <vt:lpstr>Objednatel</vt:lpstr>
      <vt:lpstr>'Krycí list'!Oblast_tisku</vt:lpstr>
      <vt:lpstr>Položky!Oblast_tisku</vt:lpstr>
      <vt:lpstr>Rekapitulace!Oblast_tisku</vt:lpstr>
      <vt:lpstr>PocetMJ</vt:lpstr>
      <vt:lpstr>Poznamka</vt:lpstr>
      <vt:lpstr>Projektant</vt:lpstr>
      <vt:lpstr>PSV</vt:lpstr>
      <vt:lpstr>SloupecCC</vt:lpstr>
      <vt:lpstr>SloupecCisloPol</vt:lpstr>
      <vt:lpstr>SloupecJC</vt:lpstr>
      <vt:lpstr>SloupecMJ</vt:lpstr>
      <vt:lpstr>SloupecMnozstvi</vt:lpstr>
      <vt:lpstr>SloupecNazPol</vt:lpstr>
      <vt:lpstr>SloupecPC</vt:lpstr>
      <vt:lpstr>VRN</vt:lpstr>
      <vt:lpstr>VRNKc</vt:lpstr>
      <vt:lpstr>VRNnazev</vt:lpstr>
      <vt:lpstr>VRNproc</vt:lpstr>
      <vt:lpstr>VRNzakl</vt:lpstr>
      <vt:lpstr>Zakazka</vt:lpstr>
      <vt:lpstr>Zaklad22</vt:lpstr>
      <vt:lpstr>Zaklad5</vt:lpstr>
      <vt:lpstr>Zhotovitel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Smolíková Miroslava</cp:lastModifiedBy>
  <cp:lastPrinted>2023-11-29T13:12:06Z</cp:lastPrinted>
  <dcterms:created xsi:type="dcterms:W3CDTF">2013-11-14T09:38:08Z</dcterms:created>
  <dcterms:modified xsi:type="dcterms:W3CDTF">2023-11-29T13:12:12Z</dcterms:modified>
</cp:coreProperties>
</file>