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VŘ 2024\k.ú. Slatina, Tuřany, Černovice, Br.Ivanovice 2024\Pro zadání\"/>
    </mc:Choice>
  </mc:AlternateContent>
  <xr:revisionPtr revIDLastSave="0" documentId="13_ncr:1_{96F373E0-3B19-4161-94B1-F35E750D851F}" xr6:coauthVersionLast="41" xr6:coauthVersionMax="41" xr10:uidLastSave="{00000000-0000-0000-0000-000000000000}"/>
  <bookViews>
    <workbookView xWindow="-120" yWindow="-120" windowWidth="29040" windowHeight="15840" activeTab="3" xr2:uid="{74D28601-FA8E-44E6-8208-A001BAA3F63D}"/>
  </bookViews>
  <sheets>
    <sheet name="Slatina" sheetId="13" r:id="rId1"/>
    <sheet name="Tuřany" sheetId="14" r:id="rId2"/>
    <sheet name="Černovice" sheetId="18" r:id="rId3"/>
    <sheet name="Br.Ivanovice" sheetId="20" r:id="rId4"/>
    <sheet name="REKAPITULACE" sheetId="1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18" l="1"/>
  <c r="D16" i="13" l="1"/>
  <c r="D14" i="14"/>
  <c r="D10" i="20" l="1"/>
  <c r="B17" i="20" s="1"/>
  <c r="D17" i="20" s="1"/>
  <c r="B27" i="18"/>
  <c r="D27" i="18" s="1"/>
  <c r="E27" i="18" s="1"/>
  <c r="E17" i="20" l="1"/>
  <c r="E18" i="20" s="1"/>
  <c r="E28" i="18"/>
  <c r="B7" i="17" s="1"/>
  <c r="C7" i="17" s="1"/>
  <c r="D7" i="17" s="1"/>
  <c r="E29" i="18"/>
  <c r="E30" i="18" s="1"/>
  <c r="B8" i="17" l="1"/>
  <c r="C8" i="17" s="1"/>
  <c r="D8" i="17" s="1"/>
  <c r="E19" i="20"/>
  <c r="E20" i="20" s="1"/>
  <c r="B24" i="13" l="1"/>
  <c r="B23" i="14" l="1"/>
  <c r="D23" i="14" s="1"/>
  <c r="E23" i="14" l="1"/>
  <c r="E24" i="14" s="1"/>
  <c r="B6" i="17" l="1"/>
  <c r="C6" i="17" s="1"/>
  <c r="D6" i="17" s="1"/>
  <c r="E25" i="14"/>
  <c r="E26" i="14" s="1"/>
  <c r="D24" i="13"/>
  <c r="E24" i="13" l="1"/>
  <c r="E25" i="13" s="1"/>
  <c r="B5" i="17" l="1"/>
  <c r="E26" i="13"/>
  <c r="E27" i="13" s="1"/>
  <c r="C5" i="17" l="1"/>
  <c r="D10" i="17" s="1"/>
  <c r="D5" i="17" l="1"/>
  <c r="D11" i="17" l="1"/>
  <c r="D9" i="17"/>
</calcChain>
</file>

<file path=xl/sharedStrings.xml><?xml version="1.0" encoding="utf-8"?>
<sst xmlns="http://schemas.openxmlformats.org/spreadsheetml/2006/main" count="135" uniqueCount="62">
  <si>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</si>
  <si>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</si>
  <si>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</si>
  <si>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</si>
  <si>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</si>
  <si>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</si>
  <si>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</si>
  <si>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</si>
  <si>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</si>
  <si>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</si>
  <si>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</si>
  <si>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</si>
  <si>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</si>
  <si>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</si>
  <si>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</si>
  <si>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pokos</t>
  </si>
  <si>
    <t xml:space="preserve">MJ/M2 </t>
  </si>
  <si>
    <t xml:space="preserve">CENA/MJ </t>
  </si>
  <si>
    <t>REKAPITULACE CELKOVÉ CENY ZAKÁZKY</t>
  </si>
  <si>
    <t>DPH 21%</t>
  </si>
  <si>
    <t>CENA CELKEM VČETNĚ DPH</t>
  </si>
  <si>
    <t>CELKEM DPH 21 %</t>
  </si>
  <si>
    <t>SOUPIS POZEMKŮ - k.ú. SLATINA - REKAPITULACE CENY</t>
  </si>
  <si>
    <t>2291/5</t>
  </si>
  <si>
    <t>2293/1</t>
  </si>
  <si>
    <t>2295/1</t>
  </si>
  <si>
    <t>2312/74</t>
  </si>
  <si>
    <t>2312/187</t>
  </si>
  <si>
    <t>2312/240</t>
  </si>
  <si>
    <t>SOUPIS POZEMKŮ - k.ú. TUŘANY - REKAPITULACE CENY</t>
  </si>
  <si>
    <t>TUŘANY</t>
  </si>
  <si>
    <t>1258/15</t>
  </si>
  <si>
    <t>1259/1</t>
  </si>
  <si>
    <t>1259/2</t>
  </si>
  <si>
    <t>3189/1 (Líšeň)</t>
  </si>
  <si>
    <t>pokos, nálety</t>
  </si>
  <si>
    <t>pokos, nálety, sběr odpadu</t>
  </si>
  <si>
    <t>Slatina</t>
  </si>
  <si>
    <t>Tuřany</t>
  </si>
  <si>
    <t>A.) 4 x pokos, jednorázové odstranění náletových dřevin, odvoz a ekologická likvidace veškerého odpadu</t>
  </si>
  <si>
    <t xml:space="preserve">SOUPIS POZEMKŮ - k.ú. ČERNOVICE </t>
  </si>
  <si>
    <t xml:space="preserve">Poznámka </t>
  </si>
  <si>
    <t>ČERNOVICE</t>
  </si>
  <si>
    <t>13/1</t>
  </si>
  <si>
    <t>491/1</t>
  </si>
  <si>
    <t>pokos, nálety, prořez keřů, sběr listí a větví</t>
  </si>
  <si>
    <t>1396/3</t>
  </si>
  <si>
    <t>pokos, prořez keřů (zevnitř i vně zahrady)</t>
  </si>
  <si>
    <t>2162/2</t>
  </si>
  <si>
    <t>2163/4</t>
  </si>
  <si>
    <t>2164</t>
  </si>
  <si>
    <t>2159/4</t>
  </si>
  <si>
    <t>2503/3</t>
  </si>
  <si>
    <t>SOUPIS POZEMKŮ - k.ú. BRNĚNSKÉ IVANOVICE - REKAPITULACE CENY</t>
  </si>
  <si>
    <t>BR. IVANOVICE</t>
  </si>
  <si>
    <t>1194/2</t>
  </si>
  <si>
    <t>1364/4</t>
  </si>
  <si>
    <t>Černovice</t>
  </si>
  <si>
    <t>Br.Ivanovice</t>
  </si>
  <si>
    <t>A.) 4 x pokos, odstranění náletových dřevin, ekologická likvidace veškerého odpadu</t>
  </si>
  <si>
    <t>SLATINA</t>
  </si>
  <si>
    <t>2828/224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</si>
</sst>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5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0" xfId="0" applyFont="1"/>
    <xf numFmtId="0" fontId="2" fillId="0" borderId="9" xfId="0" applyFont="1" applyFill="1" applyBorder="1" applyAlignment="1">
      <alignment horizontal="center"/>
    </xf>
    <xf numFmtId="3" fontId="3" fillId="0" borderId="20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5" xfId="0" applyFont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/>
    </xf>
    <xf numFmtId="0" fontId="2" fillId="0" borderId="23" xfId="0" applyFont="1" applyBorder="1" applyAlignment="1">
      <alignment horizontal="center" vertical="center" wrapText="1"/>
    </xf>
    <xf numFmtId="49" fontId="2" fillId="0" borderId="24" xfId="0" applyNumberFormat="1" applyFont="1" applyFill="1" applyBorder="1" applyAlignment="1">
      <alignment horizontal="center"/>
    </xf>
    <xf numFmtId="3" fontId="3" fillId="0" borderId="35" xfId="0" applyNumberFormat="1" applyFont="1" applyFill="1" applyBorder="1" applyAlignment="1">
      <alignment horizontal="center" vertical="center"/>
    </xf>
    <xf numFmtId="49" fontId="2" fillId="0" borderId="37" xfId="0" applyNumberFormat="1" applyFont="1" applyFill="1" applyBorder="1" applyAlignment="1">
      <alignment horizontal="center"/>
    </xf>
    <xf numFmtId="3" fontId="3" fillId="0" borderId="38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/>
    </xf>
    <xf numFmtId="3" fontId="3" fillId="0" borderId="40" xfId="0" applyNumberFormat="1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  <xf numFmtId="4" fontId="0" fillId="3" borderId="4" xfId="0" applyNumberFormat="1" applyFont="1" applyFill="1" applyBorder="1" applyAlignment="1">
      <alignment horizontal="right" vertical="center"/>
    </xf>
    <xf numFmtId="4" fontId="0" fillId="0" borderId="41" xfId="0" applyNumberFormat="1" applyFont="1" applyBorder="1" applyAlignment="1">
      <alignment horizontal="right" vertical="center" wrapText="1"/>
    </xf>
    <xf numFmtId="4" fontId="0" fillId="0" borderId="41" xfId="0" applyNumberFormat="1" applyFont="1" applyFill="1" applyBorder="1" applyAlignment="1">
      <alignment horizontal="right" vertical="center" wrapText="1"/>
    </xf>
    <xf numFmtId="4" fontId="1" fillId="0" borderId="41" xfId="0" applyNumberFormat="1" applyFont="1" applyBorder="1"/>
    <xf numFmtId="4" fontId="1" fillId="0" borderId="42" xfId="0" applyNumberFormat="1" applyFont="1" applyBorder="1"/>
    <xf numFmtId="4" fontId="1" fillId="0" borderId="43" xfId="0" applyNumberFormat="1" applyFont="1" applyBorder="1"/>
    <xf numFmtId="3" fontId="0" fillId="0" borderId="26" xfId="0" applyNumberFormat="1" applyBorder="1" applyAlignment="1">
      <alignment horizontal="center"/>
    </xf>
    <xf numFmtId="4" fontId="0" fillId="3" borderId="2" xfId="0" applyNumberFormat="1" applyFill="1" applyBorder="1"/>
    <xf numFmtId="4" fontId="0" fillId="0" borderId="42" xfId="0" applyNumberFormat="1" applyBorder="1"/>
    <xf numFmtId="49" fontId="2" fillId="0" borderId="24" xfId="0" applyNumberFormat="1" applyFont="1" applyFill="1" applyBorder="1" applyAlignment="1">
      <alignment horizontal="center" vertical="center"/>
    </xf>
    <xf numFmtId="49" fontId="2" fillId="0" borderId="37" xfId="0" applyNumberFormat="1" applyFont="1" applyFill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/>
    </xf>
    <xf numFmtId="0" fontId="0" fillId="0" borderId="31" xfId="0" applyBorder="1"/>
    <xf numFmtId="4" fontId="0" fillId="0" borderId="39" xfId="0" applyNumberFormat="1" applyBorder="1"/>
    <xf numFmtId="4" fontId="1" fillId="0" borderId="44" xfId="0" applyNumberFormat="1" applyFont="1" applyBorder="1"/>
    <xf numFmtId="4" fontId="1" fillId="0" borderId="46" xfId="0" applyNumberFormat="1" applyFont="1" applyBorder="1" applyAlignment="1">
      <alignment horizontal="center" vertical="center" wrapText="1"/>
    </xf>
    <xf numFmtId="4" fontId="0" fillId="0" borderId="24" xfId="0" applyNumberFormat="1" applyBorder="1" applyAlignment="1">
      <alignment horizontal="right"/>
    </xf>
    <xf numFmtId="4" fontId="0" fillId="0" borderId="6" xfId="0" applyNumberFormat="1" applyBorder="1" applyAlignment="1">
      <alignment horizontal="right"/>
    </xf>
    <xf numFmtId="4" fontId="0" fillId="0" borderId="7" xfId="0" applyNumberFormat="1" applyBorder="1" applyAlignment="1">
      <alignment horizontal="right"/>
    </xf>
    <xf numFmtId="0" fontId="1" fillId="0" borderId="47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48" xfId="0" applyFont="1" applyBorder="1" applyAlignment="1">
      <alignment horizontal="center" vertical="center"/>
    </xf>
    <xf numFmtId="4" fontId="0" fillId="0" borderId="35" xfId="0" applyNumberFormat="1" applyBorder="1"/>
    <xf numFmtId="4" fontId="0" fillId="0" borderId="40" xfId="0" applyNumberFormat="1" applyBorder="1"/>
    <xf numFmtId="4" fontId="0" fillId="0" borderId="49" xfId="0" applyNumberFormat="1" applyBorder="1"/>
    <xf numFmtId="0" fontId="1" fillId="0" borderId="47" xfId="0" applyFont="1" applyBorder="1" applyAlignment="1">
      <alignment horizontal="center" vertical="center" wrapText="1"/>
    </xf>
    <xf numFmtId="4" fontId="0" fillId="0" borderId="34" xfId="0" applyNumberFormat="1" applyBorder="1"/>
    <xf numFmtId="4" fontId="0" fillId="0" borderId="44" xfId="0" applyNumberFormat="1" applyBorder="1"/>
    <xf numFmtId="4" fontId="1" fillId="0" borderId="36" xfId="0" applyNumberFormat="1" applyFont="1" applyBorder="1"/>
    <xf numFmtId="0" fontId="2" fillId="0" borderId="14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0" fillId="0" borderId="14" xfId="0" applyBorder="1"/>
    <xf numFmtId="0" fontId="2" fillId="2" borderId="32" xfId="0" applyFont="1" applyFill="1" applyBorder="1" applyAlignment="1">
      <alignment horizontal="center" vertical="center" wrapText="1"/>
    </xf>
    <xf numFmtId="3" fontId="3" fillId="2" borderId="36" xfId="0" applyNumberFormat="1" applyFont="1" applyFill="1" applyBorder="1" applyAlignment="1">
      <alignment horizontal="center" vertical="center"/>
    </xf>
    <xf numFmtId="3" fontId="3" fillId="2" borderId="39" xfId="0" applyNumberFormat="1" applyFont="1" applyFill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3" fontId="3" fillId="0" borderId="49" xfId="0" applyNumberFormat="1" applyFont="1" applyFill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" fillId="2" borderId="47" xfId="0" applyFont="1" applyFill="1" applyBorder="1" applyAlignment="1">
      <alignment horizontal="center" vertical="center" wrapText="1"/>
    </xf>
    <xf numFmtId="3" fontId="3" fillId="2" borderId="34" xfId="0" applyNumberFormat="1" applyFont="1" applyFill="1" applyBorder="1" applyAlignment="1">
      <alignment horizontal="center" vertical="center"/>
    </xf>
    <xf numFmtId="3" fontId="3" fillId="2" borderId="44" xfId="0" applyNumberFormat="1" applyFont="1" applyFill="1" applyBorder="1" applyAlignment="1">
      <alignment horizontal="center" vertical="center"/>
    </xf>
    <xf numFmtId="3" fontId="1" fillId="0" borderId="52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 vertical="center" wrapText="1"/>
    </xf>
    <xf numFmtId="0" fontId="3" fillId="0" borderId="41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3" fillId="0" borderId="42" xfId="0" applyFont="1" applyFill="1" applyBorder="1" applyAlignment="1">
      <alignment horizontal="center"/>
    </xf>
    <xf numFmtId="3" fontId="5" fillId="2" borderId="36" xfId="0" applyNumberFormat="1" applyFont="1" applyFill="1" applyBorder="1" applyAlignment="1">
      <alignment horizontal="center" vertical="center"/>
    </xf>
    <xf numFmtId="3" fontId="5" fillId="2" borderId="39" xfId="0" applyNumberFormat="1" applyFont="1" applyFill="1" applyBorder="1" applyAlignment="1">
      <alignment horizontal="center" vertical="center"/>
    </xf>
    <xf numFmtId="4" fontId="0" fillId="0" borderId="41" xfId="0" applyNumberFormat="1" applyBorder="1"/>
    <xf numFmtId="0" fontId="1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2" fillId="0" borderId="51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3" fontId="3" fillId="0" borderId="0" xfId="0" applyNumberFormat="1" applyFont="1" applyFill="1" applyBorder="1" applyAlignment="1">
      <alignment horizontal="center" vertical="center"/>
    </xf>
    <xf numFmtId="3" fontId="5" fillId="2" borderId="17" xfId="0" applyNumberFormat="1" applyFont="1" applyFill="1" applyBorder="1" applyAlignment="1">
      <alignment horizontal="center" vertical="center"/>
    </xf>
    <xf numFmtId="49" fontId="6" fillId="0" borderId="3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41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29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47" xfId="0" applyFont="1" applyBorder="1" applyAlignment="1" applyProtection="1">
      <alignment horizontal="center" vertical="center" wrapText="1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0" borderId="52" xfId="0" applyFont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/>
    </xf>
    <xf numFmtId="0" fontId="1" fillId="0" borderId="45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27"/>
  <sheetViews>
    <sheetView workbookViewId="0">
      <selection activeCell="E25" sqref="E25"/>
    </sheetView>
  </sheetViews>
  <sheetFormatPr defaultColWidth="16.7109375" defaultRowHeight="15" x14ac:dyDescent="0.25"/>
  <cols>
    <col min="1" max="1" width="13.42578125" customWidth="1"/>
    <col min="2" max="2" width="13" customWidth="1"/>
    <col min="3" max="3" width="15" customWidth="1"/>
    <col min="4" max="4" width="14.5703125" customWidth="1"/>
    <col min="5" max="5" width="17.140625" customWidth="1"/>
  </cols>
  <sheetData>
    <row r="1" spans="1:5" x14ac:dyDescent="0.25">
      <c r="E1" s="16" t="s">
        <v>11</v>
      </c>
    </row>
    <row r="3" spans="1:5" x14ac:dyDescent="0.25">
      <c r="A3" s="97" t="s">
        <v>22</v>
      </c>
      <c r="B3" s="97"/>
      <c r="C3" s="97"/>
      <c r="D3" s="97"/>
      <c r="E3" s="97"/>
    </row>
    <row r="4" spans="1:5" x14ac:dyDescent="0.25">
      <c r="A4" s="6"/>
      <c r="B4" s="6"/>
      <c r="C4" s="6"/>
      <c r="D4" s="6"/>
    </row>
    <row r="5" spans="1:5" ht="28.5" customHeight="1" x14ac:dyDescent="0.25">
      <c r="A5" s="107" t="s">
        <v>39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69" t="s">
        <v>3</v>
      </c>
      <c r="E7" s="65" t="s">
        <v>10</v>
      </c>
    </row>
    <row r="8" spans="1:5" x14ac:dyDescent="0.25">
      <c r="A8" s="108" t="s">
        <v>60</v>
      </c>
      <c r="B8" s="14" t="s">
        <v>23</v>
      </c>
      <c r="C8" s="12">
        <v>1525</v>
      </c>
      <c r="D8" s="70">
        <v>1525</v>
      </c>
      <c r="E8" s="66" t="s">
        <v>35</v>
      </c>
    </row>
    <row r="9" spans="1:5" x14ac:dyDescent="0.25">
      <c r="A9" s="108"/>
      <c r="B9" s="14" t="s">
        <v>24</v>
      </c>
      <c r="C9" s="12">
        <v>154</v>
      </c>
      <c r="D9" s="70">
        <v>154</v>
      </c>
      <c r="E9" s="66" t="s">
        <v>35</v>
      </c>
    </row>
    <row r="10" spans="1:5" x14ac:dyDescent="0.25">
      <c r="A10" s="108"/>
      <c r="B10" s="14">
        <v>2294</v>
      </c>
      <c r="C10" s="12">
        <v>632</v>
      </c>
      <c r="D10" s="70">
        <v>632</v>
      </c>
      <c r="E10" s="66" t="s">
        <v>35</v>
      </c>
    </row>
    <row r="11" spans="1:5" x14ac:dyDescent="0.25">
      <c r="A11" s="108"/>
      <c r="B11" s="14" t="s">
        <v>25</v>
      </c>
      <c r="C11" s="12">
        <v>3073</v>
      </c>
      <c r="D11" s="70">
        <v>3073</v>
      </c>
      <c r="E11" s="66" t="s">
        <v>35</v>
      </c>
    </row>
    <row r="12" spans="1:5" x14ac:dyDescent="0.25">
      <c r="A12" s="108"/>
      <c r="B12" s="14" t="s">
        <v>26</v>
      </c>
      <c r="C12" s="12">
        <v>583</v>
      </c>
      <c r="D12" s="70">
        <v>583</v>
      </c>
      <c r="E12" s="67" t="s">
        <v>15</v>
      </c>
    </row>
    <row r="13" spans="1:5" x14ac:dyDescent="0.25">
      <c r="A13" s="108"/>
      <c r="B13" s="14" t="s">
        <v>27</v>
      </c>
      <c r="C13" s="12">
        <v>1123</v>
      </c>
      <c r="D13" s="70">
        <v>1123</v>
      </c>
      <c r="E13" s="67" t="s">
        <v>15</v>
      </c>
    </row>
    <row r="14" spans="1:5" x14ac:dyDescent="0.25">
      <c r="A14" s="108"/>
      <c r="B14" s="14" t="s">
        <v>28</v>
      </c>
      <c r="C14" s="12">
        <v>1207</v>
      </c>
      <c r="D14" s="70">
        <v>1207</v>
      </c>
      <c r="E14" s="67" t="s">
        <v>15</v>
      </c>
    </row>
    <row r="15" spans="1:5" ht="15.75" thickBot="1" x14ac:dyDescent="0.3">
      <c r="A15" s="108"/>
      <c r="B15" s="11" t="s">
        <v>34</v>
      </c>
      <c r="C15" s="4">
        <v>249</v>
      </c>
      <c r="D15" s="71">
        <v>249</v>
      </c>
      <c r="E15" s="67" t="s">
        <v>15</v>
      </c>
    </row>
    <row r="16" spans="1:5" ht="16.5" thickBot="1" x14ac:dyDescent="0.3">
      <c r="A16" s="109" t="s">
        <v>6</v>
      </c>
      <c r="B16" s="110"/>
      <c r="C16" s="111"/>
      <c r="D16" s="45">
        <f>SUM(D8:D15)</f>
        <v>8546</v>
      </c>
      <c r="E16" s="68"/>
    </row>
    <row r="17" spans="1:5" ht="15.75" x14ac:dyDescent="0.25">
      <c r="A17" s="5"/>
      <c r="B17" s="5"/>
      <c r="C17" s="5"/>
      <c r="D17" s="5"/>
    </row>
    <row r="18" spans="1:5" ht="15.75" x14ac:dyDescent="0.25">
      <c r="A18" s="5"/>
      <c r="B18" s="5"/>
      <c r="C18" s="5"/>
      <c r="D18" s="5"/>
    </row>
    <row r="19" spans="1:5" ht="15.75" x14ac:dyDescent="0.25">
      <c r="A19" s="5"/>
      <c r="B19" s="5"/>
      <c r="C19" s="5"/>
      <c r="D19" s="5"/>
    </row>
    <row r="21" spans="1:5" x14ac:dyDescent="0.25">
      <c r="A21" s="97" t="s">
        <v>12</v>
      </c>
      <c r="B21" s="97"/>
      <c r="C21" s="97"/>
      <c r="D21" s="97"/>
      <c r="E21" s="97"/>
    </row>
    <row r="22" spans="1:5" ht="15.75" thickBot="1" x14ac:dyDescent="0.3">
      <c r="A22" s="10"/>
    </row>
    <row r="23" spans="1:5" ht="30.75" thickBot="1" x14ac:dyDescent="0.3">
      <c r="A23" s="7" t="s">
        <v>7</v>
      </c>
      <c r="B23" s="8" t="s">
        <v>16</v>
      </c>
      <c r="C23" s="8" t="s">
        <v>17</v>
      </c>
      <c r="D23" s="88" t="s">
        <v>14</v>
      </c>
      <c r="E23" s="31" t="s">
        <v>13</v>
      </c>
    </row>
    <row r="24" spans="1:5" ht="15.75" thickBot="1" x14ac:dyDescent="0.3">
      <c r="A24" s="89" t="s">
        <v>8</v>
      </c>
      <c r="B24" s="90">
        <f>D16</f>
        <v>8546</v>
      </c>
      <c r="C24" s="41"/>
      <c r="D24" s="87">
        <f>B24*C24</f>
        <v>0</v>
      </c>
      <c r="E24" s="87">
        <f>D24*4</f>
        <v>0</v>
      </c>
    </row>
    <row r="25" spans="1:5" x14ac:dyDescent="0.25">
      <c r="A25" s="98" t="s">
        <v>4</v>
      </c>
      <c r="B25" s="99"/>
      <c r="C25" s="99"/>
      <c r="D25" s="100"/>
      <c r="E25" s="37">
        <f>E24</f>
        <v>0</v>
      </c>
    </row>
    <row r="26" spans="1:5" x14ac:dyDescent="0.25">
      <c r="A26" s="101" t="s">
        <v>9</v>
      </c>
      <c r="B26" s="102"/>
      <c r="C26" s="102"/>
      <c r="D26" s="103"/>
      <c r="E26" s="38">
        <f>E25/100*21</f>
        <v>0</v>
      </c>
    </row>
    <row r="27" spans="1:5" ht="15.75" thickBot="1" x14ac:dyDescent="0.3">
      <c r="A27" s="104" t="s">
        <v>5</v>
      </c>
      <c r="B27" s="105"/>
      <c r="C27" s="105"/>
      <c r="D27" s="106"/>
      <c r="E27" s="39">
        <f>E25+E26</f>
        <v>0</v>
      </c>
    </row>
  </sheetData>
  <mergeCells count="8">
    <mergeCell ref="A3:E3"/>
    <mergeCell ref="A25:D25"/>
    <mergeCell ref="A26:D26"/>
    <mergeCell ref="A27:D27"/>
    <mergeCell ref="A5:E5"/>
    <mergeCell ref="A21:E21"/>
    <mergeCell ref="A8:A15"/>
    <mergeCell ref="A16:C16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26"/>
  <sheetViews>
    <sheetView workbookViewId="0">
      <selection activeCell="C35" sqref="C35"/>
    </sheetView>
  </sheetViews>
  <sheetFormatPr defaultColWidth="16.7109375" defaultRowHeight="15" x14ac:dyDescent="0.25"/>
  <cols>
    <col min="1" max="2" width="13" customWidth="1"/>
    <col min="3" max="3" width="13.5703125" customWidth="1"/>
    <col min="4" max="4" width="14" customWidth="1"/>
    <col min="5" max="5" width="17" customWidth="1"/>
  </cols>
  <sheetData>
    <row r="1" spans="1:5" x14ac:dyDescent="0.25">
      <c r="E1" s="16"/>
    </row>
    <row r="3" spans="1:5" x14ac:dyDescent="0.25">
      <c r="A3" s="97" t="s">
        <v>29</v>
      </c>
      <c r="B3" s="97"/>
      <c r="C3" s="97"/>
      <c r="D3" s="97"/>
      <c r="E3" s="97"/>
    </row>
    <row r="4" spans="1:5" x14ac:dyDescent="0.25">
      <c r="A4" s="17"/>
      <c r="B4" s="17"/>
      <c r="C4" s="17"/>
      <c r="D4" s="17"/>
    </row>
    <row r="5" spans="1:5" ht="28.5" customHeight="1" x14ac:dyDescent="0.25">
      <c r="A5" s="107" t="s">
        <v>39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3" t="s">
        <v>0</v>
      </c>
      <c r="B7" s="20" t="s">
        <v>1</v>
      </c>
      <c r="C7" s="72" t="s">
        <v>2</v>
      </c>
      <c r="D7" s="77" t="s">
        <v>3</v>
      </c>
      <c r="E7" s="74" t="s">
        <v>10</v>
      </c>
    </row>
    <row r="8" spans="1:5" x14ac:dyDescent="0.25">
      <c r="A8" s="114" t="s">
        <v>30</v>
      </c>
      <c r="B8" s="13" t="s">
        <v>31</v>
      </c>
      <c r="C8" s="24">
        <v>251</v>
      </c>
      <c r="D8" s="78">
        <v>251</v>
      </c>
      <c r="E8" s="75" t="s">
        <v>35</v>
      </c>
    </row>
    <row r="9" spans="1:5" x14ac:dyDescent="0.25">
      <c r="A9" s="115"/>
      <c r="B9" s="11" t="s">
        <v>32</v>
      </c>
      <c r="C9" s="28">
        <v>52</v>
      </c>
      <c r="D9" s="71">
        <v>52</v>
      </c>
      <c r="E9" s="67" t="s">
        <v>35</v>
      </c>
    </row>
    <row r="10" spans="1:5" x14ac:dyDescent="0.25">
      <c r="A10" s="115"/>
      <c r="B10" s="11" t="s">
        <v>33</v>
      </c>
      <c r="C10" s="28">
        <v>77</v>
      </c>
      <c r="D10" s="71">
        <v>77</v>
      </c>
      <c r="E10" s="67" t="s">
        <v>35</v>
      </c>
    </row>
    <row r="11" spans="1:5" x14ac:dyDescent="0.25">
      <c r="A11" s="115"/>
      <c r="B11" s="11">
        <v>4695</v>
      </c>
      <c r="C11" s="28">
        <v>422</v>
      </c>
      <c r="D11" s="71">
        <v>422</v>
      </c>
      <c r="E11" s="67" t="s">
        <v>35</v>
      </c>
    </row>
    <row r="12" spans="1:5" x14ac:dyDescent="0.25">
      <c r="A12" s="115"/>
      <c r="B12" s="11">
        <v>4730</v>
      </c>
      <c r="C12" s="28">
        <v>119</v>
      </c>
      <c r="D12" s="71">
        <v>119</v>
      </c>
      <c r="E12" s="67" t="s">
        <v>35</v>
      </c>
    </row>
    <row r="13" spans="1:5" ht="15.75" thickBot="1" x14ac:dyDescent="0.3">
      <c r="A13" s="116"/>
      <c r="B13" s="21">
        <v>4732</v>
      </c>
      <c r="C13" s="73">
        <v>147</v>
      </c>
      <c r="D13" s="79">
        <v>147</v>
      </c>
      <c r="E13" s="76" t="s">
        <v>35</v>
      </c>
    </row>
    <row r="14" spans="1:5" ht="16.5" thickBot="1" x14ac:dyDescent="0.3">
      <c r="A14" s="112" t="s">
        <v>6</v>
      </c>
      <c r="B14" s="113"/>
      <c r="C14" s="113"/>
      <c r="D14" s="80">
        <f>SUM(D8:D13)</f>
        <v>1068</v>
      </c>
      <c r="E14" s="46"/>
    </row>
    <row r="15" spans="1:5" ht="15.75" x14ac:dyDescent="0.25">
      <c r="A15" s="5"/>
      <c r="B15" s="5"/>
      <c r="C15" s="5"/>
      <c r="D15" s="5"/>
    </row>
    <row r="16" spans="1:5" ht="15.75" x14ac:dyDescent="0.25">
      <c r="A16" s="5"/>
      <c r="B16" s="5"/>
      <c r="C16" s="5"/>
      <c r="D16" s="5"/>
    </row>
    <row r="17" spans="1:5" ht="15.75" x14ac:dyDescent="0.25">
      <c r="A17" s="5"/>
      <c r="B17" s="5"/>
      <c r="C17" s="5"/>
      <c r="D17" s="5"/>
    </row>
    <row r="18" spans="1:5" ht="15.75" x14ac:dyDescent="0.25">
      <c r="A18" s="5"/>
      <c r="B18" s="5"/>
      <c r="C18" s="5"/>
      <c r="D18" s="5"/>
    </row>
    <row r="20" spans="1:5" x14ac:dyDescent="0.25">
      <c r="A20" s="97" t="s">
        <v>12</v>
      </c>
      <c r="B20" s="97"/>
      <c r="C20" s="97"/>
      <c r="D20" s="97"/>
      <c r="E20" s="97"/>
    </row>
    <row r="21" spans="1:5" ht="15.75" thickBot="1" x14ac:dyDescent="0.3">
      <c r="A21" s="10"/>
    </row>
    <row r="22" spans="1:5" ht="30.75" thickBot="1" x14ac:dyDescent="0.3">
      <c r="A22" s="7" t="s">
        <v>7</v>
      </c>
      <c r="B22" s="8" t="s">
        <v>16</v>
      </c>
      <c r="C22" s="8" t="s">
        <v>17</v>
      </c>
      <c r="D22" s="88" t="s">
        <v>14</v>
      </c>
      <c r="E22" s="31" t="s">
        <v>13</v>
      </c>
    </row>
    <row r="23" spans="1:5" ht="15.75" thickBot="1" x14ac:dyDescent="0.3">
      <c r="A23" s="9" t="s">
        <v>8</v>
      </c>
      <c r="B23" s="15">
        <f>D14</f>
        <v>1068</v>
      </c>
      <c r="C23" s="41"/>
      <c r="D23" s="87">
        <f>B23*C23</f>
        <v>0</v>
      </c>
      <c r="E23" s="87">
        <f>D23*4</f>
        <v>0</v>
      </c>
    </row>
    <row r="24" spans="1:5" x14ac:dyDescent="0.25">
      <c r="A24" s="98" t="s">
        <v>4</v>
      </c>
      <c r="B24" s="99"/>
      <c r="C24" s="99"/>
      <c r="D24" s="100"/>
      <c r="E24" s="37">
        <f>SUM(E23:E23)</f>
        <v>0</v>
      </c>
    </row>
    <row r="25" spans="1:5" x14ac:dyDescent="0.25">
      <c r="A25" s="101" t="s">
        <v>9</v>
      </c>
      <c r="B25" s="102"/>
      <c r="C25" s="102"/>
      <c r="D25" s="103"/>
      <c r="E25" s="38">
        <f>E24/100*21</f>
        <v>0</v>
      </c>
    </row>
    <row r="26" spans="1:5" ht="15.75" thickBot="1" x14ac:dyDescent="0.3">
      <c r="A26" s="104" t="s">
        <v>5</v>
      </c>
      <c r="B26" s="105"/>
      <c r="C26" s="105"/>
      <c r="D26" s="106"/>
      <c r="E26" s="39">
        <f>E24+E25</f>
        <v>0</v>
      </c>
    </row>
  </sheetData>
  <mergeCells count="8">
    <mergeCell ref="A25:D25"/>
    <mergeCell ref="A26:D26"/>
    <mergeCell ref="A24:D24"/>
    <mergeCell ref="A3:E3"/>
    <mergeCell ref="A5:E5"/>
    <mergeCell ref="A14:C14"/>
    <mergeCell ref="A20:E20"/>
    <mergeCell ref="A8:A1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2D41-05C7-4AE4-957C-B8E4BE5BC0DB}">
  <dimension ref="A1:E33"/>
  <sheetViews>
    <sheetView workbookViewId="0">
      <selection activeCell="H5" sqref="H5"/>
    </sheetView>
  </sheetViews>
  <sheetFormatPr defaultColWidth="16.7109375" defaultRowHeight="15" x14ac:dyDescent="0.25"/>
  <cols>
    <col min="1" max="1" width="12.42578125" customWidth="1"/>
    <col min="2" max="2" width="12.7109375" customWidth="1"/>
    <col min="3" max="3" width="13.85546875" customWidth="1"/>
    <col min="4" max="4" width="13.28515625" customWidth="1"/>
    <col min="5" max="5" width="35" customWidth="1"/>
  </cols>
  <sheetData>
    <row r="1" spans="1:5" x14ac:dyDescent="0.25">
      <c r="D1" s="16"/>
      <c r="E1" s="16"/>
    </row>
    <row r="2" spans="1:5" x14ac:dyDescent="0.25">
      <c r="D2" s="16"/>
      <c r="E2" s="16"/>
    </row>
    <row r="4" spans="1:5" x14ac:dyDescent="0.25">
      <c r="A4" s="97" t="s">
        <v>40</v>
      </c>
      <c r="B4" s="97"/>
      <c r="C4" s="97"/>
      <c r="D4" s="97"/>
      <c r="E4" s="97"/>
    </row>
    <row r="5" spans="1:5" x14ac:dyDescent="0.25">
      <c r="A5" s="19"/>
      <c r="B5" s="19"/>
      <c r="C5" s="19"/>
      <c r="D5" s="19"/>
      <c r="E5" s="19"/>
    </row>
    <row r="6" spans="1:5" ht="28.5" customHeight="1" x14ac:dyDescent="0.25">
      <c r="A6" s="107" t="s">
        <v>39</v>
      </c>
      <c r="B6" s="107"/>
      <c r="C6" s="107"/>
      <c r="D6" s="107"/>
      <c r="E6" s="107"/>
    </row>
    <row r="7" spans="1:5" ht="15.75" thickBot="1" x14ac:dyDescent="0.3"/>
    <row r="8" spans="1:5" ht="26.25" thickBot="1" x14ac:dyDescent="0.3">
      <c r="A8" s="3" t="s">
        <v>0</v>
      </c>
      <c r="B8" s="1" t="s">
        <v>1</v>
      </c>
      <c r="C8" s="22" t="s">
        <v>2</v>
      </c>
      <c r="D8" s="69" t="s">
        <v>3</v>
      </c>
      <c r="E8" s="81" t="s">
        <v>41</v>
      </c>
    </row>
    <row r="9" spans="1:5" x14ac:dyDescent="0.25">
      <c r="A9" s="118" t="s">
        <v>42</v>
      </c>
      <c r="B9" s="23" t="s">
        <v>43</v>
      </c>
      <c r="C9" s="24">
        <v>398</v>
      </c>
      <c r="D9" s="78">
        <v>398</v>
      </c>
      <c r="E9" s="82" t="s">
        <v>35</v>
      </c>
    </row>
    <row r="10" spans="1:5" x14ac:dyDescent="0.25">
      <c r="A10" s="119"/>
      <c r="B10" s="25" t="s">
        <v>44</v>
      </c>
      <c r="C10" s="26">
        <v>3284</v>
      </c>
      <c r="D10" s="70">
        <v>800</v>
      </c>
      <c r="E10" s="83" t="s">
        <v>45</v>
      </c>
    </row>
    <row r="11" spans="1:5" x14ac:dyDescent="0.25">
      <c r="A11" s="119"/>
      <c r="B11" s="25" t="s">
        <v>46</v>
      </c>
      <c r="C11" s="26">
        <v>317</v>
      </c>
      <c r="D11" s="70">
        <v>317</v>
      </c>
      <c r="E11" s="83" t="s">
        <v>47</v>
      </c>
    </row>
    <row r="12" spans="1:5" x14ac:dyDescent="0.25">
      <c r="A12" s="119"/>
      <c r="B12" s="25" t="s">
        <v>48</v>
      </c>
      <c r="C12" s="26">
        <v>72</v>
      </c>
      <c r="D12" s="70">
        <v>72</v>
      </c>
      <c r="E12" s="83" t="s">
        <v>36</v>
      </c>
    </row>
    <row r="13" spans="1:5" x14ac:dyDescent="0.25">
      <c r="A13" s="119"/>
      <c r="B13" s="25" t="s">
        <v>49</v>
      </c>
      <c r="C13" s="26">
        <v>2186</v>
      </c>
      <c r="D13" s="85">
        <v>2186</v>
      </c>
      <c r="E13" s="83" t="s">
        <v>36</v>
      </c>
    </row>
    <row r="14" spans="1:5" x14ac:dyDescent="0.25">
      <c r="A14" s="119"/>
      <c r="B14" s="25" t="s">
        <v>50</v>
      </c>
      <c r="C14" s="26">
        <v>9737</v>
      </c>
      <c r="D14" s="85">
        <v>9737</v>
      </c>
      <c r="E14" s="83" t="s">
        <v>36</v>
      </c>
    </row>
    <row r="15" spans="1:5" x14ac:dyDescent="0.25">
      <c r="A15" s="119"/>
      <c r="B15" s="25" t="s">
        <v>51</v>
      </c>
      <c r="C15" s="26">
        <v>2835</v>
      </c>
      <c r="D15" s="85">
        <v>500</v>
      </c>
      <c r="E15" s="83" t="s">
        <v>36</v>
      </c>
    </row>
    <row r="16" spans="1:5" x14ac:dyDescent="0.25">
      <c r="A16" s="119"/>
      <c r="B16" s="27" t="s">
        <v>52</v>
      </c>
      <c r="C16" s="28">
        <v>37659</v>
      </c>
      <c r="D16" s="86">
        <v>400</v>
      </c>
      <c r="E16" s="84" t="s">
        <v>35</v>
      </c>
    </row>
    <row r="17" spans="1:5" ht="15.75" thickBot="1" x14ac:dyDescent="0.3">
      <c r="A17" s="120"/>
      <c r="B17" s="96" t="s">
        <v>61</v>
      </c>
      <c r="C17" s="94">
        <v>3677</v>
      </c>
      <c r="D17" s="95">
        <v>2600</v>
      </c>
      <c r="E17" s="84" t="s">
        <v>35</v>
      </c>
    </row>
    <row r="18" spans="1:5" ht="16.5" thickBot="1" x14ac:dyDescent="0.3">
      <c r="A18" s="109" t="s">
        <v>6</v>
      </c>
      <c r="B18" s="110"/>
      <c r="C18" s="111"/>
      <c r="D18" s="45">
        <f>SUM(D9:D17)</f>
        <v>17010</v>
      </c>
      <c r="E18" s="68"/>
    </row>
    <row r="19" spans="1:5" ht="15.75" x14ac:dyDescent="0.25">
      <c r="A19" s="5"/>
      <c r="B19" s="5"/>
      <c r="C19" s="5"/>
      <c r="D19" s="29"/>
    </row>
    <row r="20" spans="1:5" ht="15.75" x14ac:dyDescent="0.25">
      <c r="A20" s="5"/>
      <c r="B20" s="5"/>
      <c r="C20" s="5"/>
      <c r="D20" s="29"/>
    </row>
    <row r="21" spans="1:5" ht="15.75" x14ac:dyDescent="0.25">
      <c r="A21" s="5"/>
      <c r="B21" s="5"/>
      <c r="C21" s="5"/>
      <c r="D21" s="29"/>
    </row>
    <row r="22" spans="1:5" ht="15.75" x14ac:dyDescent="0.25">
      <c r="A22" s="5"/>
      <c r="B22" s="5"/>
      <c r="C22" s="5"/>
      <c r="D22" s="29"/>
    </row>
    <row r="24" spans="1:5" x14ac:dyDescent="0.25">
      <c r="A24" s="97" t="s">
        <v>12</v>
      </c>
      <c r="B24" s="97"/>
      <c r="C24" s="97"/>
      <c r="D24" s="97"/>
      <c r="E24" s="97"/>
    </row>
    <row r="25" spans="1:5" ht="15.75" thickBot="1" x14ac:dyDescent="0.3">
      <c r="A25" s="10"/>
    </row>
    <row r="26" spans="1:5" ht="45.75" thickBot="1" x14ac:dyDescent="0.3">
      <c r="A26" s="7" t="s">
        <v>7</v>
      </c>
      <c r="B26" s="8" t="s">
        <v>16</v>
      </c>
      <c r="C26" s="8" t="s">
        <v>17</v>
      </c>
      <c r="D26" s="30" t="s">
        <v>14</v>
      </c>
      <c r="E26" s="31" t="s">
        <v>13</v>
      </c>
    </row>
    <row r="27" spans="1:5" ht="15.75" thickBot="1" x14ac:dyDescent="0.3">
      <c r="A27" s="32" t="s">
        <v>8</v>
      </c>
      <c r="B27" s="33">
        <f>D18</f>
        <v>17010</v>
      </c>
      <c r="C27" s="34"/>
      <c r="D27" s="35">
        <f>B27*C27</f>
        <v>0</v>
      </c>
      <c r="E27" s="36">
        <f>D27*4</f>
        <v>0</v>
      </c>
    </row>
    <row r="28" spans="1:5" x14ac:dyDescent="0.25">
      <c r="A28" s="98" t="s">
        <v>4</v>
      </c>
      <c r="B28" s="99"/>
      <c r="C28" s="99"/>
      <c r="D28" s="100"/>
      <c r="E28" s="37">
        <f>E27</f>
        <v>0</v>
      </c>
    </row>
    <row r="29" spans="1:5" x14ac:dyDescent="0.25">
      <c r="A29" s="101" t="s">
        <v>9</v>
      </c>
      <c r="B29" s="102"/>
      <c r="C29" s="102"/>
      <c r="D29" s="103"/>
      <c r="E29" s="38">
        <f>E28/100*21</f>
        <v>0</v>
      </c>
    </row>
    <row r="30" spans="1:5" ht="15.75" thickBot="1" x14ac:dyDescent="0.3">
      <c r="A30" s="104" t="s">
        <v>5</v>
      </c>
      <c r="B30" s="105"/>
      <c r="C30" s="105"/>
      <c r="D30" s="106"/>
      <c r="E30" s="39">
        <f>E28+E29</f>
        <v>0</v>
      </c>
    </row>
    <row r="33" spans="1:5" x14ac:dyDescent="0.25">
      <c r="A33" s="117"/>
      <c r="B33" s="117"/>
      <c r="C33" s="117"/>
      <c r="D33" s="117"/>
      <c r="E33" s="117"/>
    </row>
  </sheetData>
  <mergeCells count="9">
    <mergeCell ref="A30:D30"/>
    <mergeCell ref="A33:E33"/>
    <mergeCell ref="A6:E6"/>
    <mergeCell ref="A4:E4"/>
    <mergeCell ref="A18:C18"/>
    <mergeCell ref="A24:E24"/>
    <mergeCell ref="A28:D28"/>
    <mergeCell ref="A29:D29"/>
    <mergeCell ref="A9:A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2738-22E3-4484-9621-ECF4226310F2}">
  <dimension ref="A1:E23"/>
  <sheetViews>
    <sheetView tabSelected="1" workbookViewId="0">
      <selection activeCell="E1" sqref="E1"/>
    </sheetView>
  </sheetViews>
  <sheetFormatPr defaultColWidth="16.7109375" defaultRowHeight="15" x14ac:dyDescent="0.25"/>
  <cols>
    <col min="1" max="1" width="13.140625" customWidth="1"/>
    <col min="2" max="2" width="14.5703125" customWidth="1"/>
    <col min="3" max="3" width="15" customWidth="1"/>
    <col min="4" max="4" width="15.28515625" customWidth="1"/>
    <col min="5" max="5" width="16.42578125" customWidth="1"/>
  </cols>
  <sheetData>
    <row r="1" spans="1:5" x14ac:dyDescent="0.25">
      <c r="D1" s="16"/>
      <c r="E1" s="16"/>
    </row>
    <row r="3" spans="1:5" x14ac:dyDescent="0.25">
      <c r="A3" s="97" t="s">
        <v>53</v>
      </c>
      <c r="B3" s="97"/>
      <c r="C3" s="97"/>
      <c r="D3" s="97"/>
      <c r="E3" s="97"/>
    </row>
    <row r="4" spans="1:5" x14ac:dyDescent="0.25">
      <c r="A4" s="19"/>
      <c r="B4" s="19"/>
      <c r="C4" s="19"/>
      <c r="D4" s="19"/>
    </row>
    <row r="5" spans="1:5" ht="29.25" customHeight="1" x14ac:dyDescent="0.25">
      <c r="A5" s="107" t="s">
        <v>59</v>
      </c>
      <c r="B5" s="107"/>
      <c r="C5" s="107"/>
      <c r="D5" s="107"/>
      <c r="E5" s="107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2" t="s">
        <v>2</v>
      </c>
      <c r="D7" s="69" t="s">
        <v>3</v>
      </c>
      <c r="E7" s="91" t="s">
        <v>41</v>
      </c>
    </row>
    <row r="8" spans="1:5" x14ac:dyDescent="0.25">
      <c r="A8" s="121" t="s">
        <v>54</v>
      </c>
      <c r="B8" s="43" t="s">
        <v>55</v>
      </c>
      <c r="C8" s="24">
        <v>1222</v>
      </c>
      <c r="D8" s="78">
        <v>1222</v>
      </c>
      <c r="E8" s="92" t="s">
        <v>35</v>
      </c>
    </row>
    <row r="9" spans="1:5" ht="15.75" thickBot="1" x14ac:dyDescent="0.3">
      <c r="A9" s="122"/>
      <c r="B9" s="44" t="s">
        <v>56</v>
      </c>
      <c r="C9" s="26">
        <v>3252</v>
      </c>
      <c r="D9" s="70">
        <v>2750</v>
      </c>
      <c r="E9" s="93" t="s">
        <v>35</v>
      </c>
    </row>
    <row r="10" spans="1:5" ht="16.5" thickBot="1" x14ac:dyDescent="0.3">
      <c r="A10" s="109" t="s">
        <v>6</v>
      </c>
      <c r="B10" s="110"/>
      <c r="C10" s="111"/>
      <c r="D10" s="45">
        <f>SUM(D8:D9)</f>
        <v>3972</v>
      </c>
      <c r="E10" s="46"/>
    </row>
    <row r="11" spans="1:5" ht="15.75" x14ac:dyDescent="0.25">
      <c r="A11" s="5"/>
      <c r="B11" s="5"/>
      <c r="C11" s="5"/>
      <c r="D11" s="29"/>
    </row>
    <row r="14" spans="1:5" x14ac:dyDescent="0.25">
      <c r="A14" s="97" t="s">
        <v>12</v>
      </c>
      <c r="B14" s="97"/>
      <c r="C14" s="97"/>
      <c r="D14" s="97"/>
      <c r="E14" s="97"/>
    </row>
    <row r="15" spans="1:5" ht="15.75" thickBot="1" x14ac:dyDescent="0.3">
      <c r="A15" s="10"/>
    </row>
    <row r="16" spans="1:5" ht="30.75" thickBot="1" x14ac:dyDescent="0.3">
      <c r="A16" s="7" t="s">
        <v>7</v>
      </c>
      <c r="B16" s="8" t="s">
        <v>16</v>
      </c>
      <c r="C16" s="8" t="s">
        <v>17</v>
      </c>
      <c r="D16" s="30" t="s">
        <v>14</v>
      </c>
      <c r="E16" s="31" t="s">
        <v>13</v>
      </c>
    </row>
    <row r="17" spans="1:5" ht="15.75" thickBot="1" x14ac:dyDescent="0.3">
      <c r="A17" s="18" t="s">
        <v>8</v>
      </c>
      <c r="B17" s="40">
        <f>D10</f>
        <v>3972</v>
      </c>
      <c r="C17" s="41"/>
      <c r="D17" s="42">
        <f>B17*C17</f>
        <v>0</v>
      </c>
      <c r="E17" s="42">
        <f>D17*4</f>
        <v>0</v>
      </c>
    </row>
    <row r="18" spans="1:5" x14ac:dyDescent="0.25">
      <c r="A18" s="98" t="s">
        <v>4</v>
      </c>
      <c r="B18" s="99"/>
      <c r="C18" s="99"/>
      <c r="D18" s="100"/>
      <c r="E18" s="37">
        <f>SUM(E17:E17)</f>
        <v>0</v>
      </c>
    </row>
    <row r="19" spans="1:5" x14ac:dyDescent="0.25">
      <c r="A19" s="101" t="s">
        <v>9</v>
      </c>
      <c r="B19" s="102"/>
      <c r="C19" s="102"/>
      <c r="D19" s="103"/>
      <c r="E19" s="38">
        <f>E18/100*21</f>
        <v>0</v>
      </c>
    </row>
    <row r="20" spans="1:5" ht="15.75" thickBot="1" x14ac:dyDescent="0.3">
      <c r="A20" s="104" t="s">
        <v>5</v>
      </c>
      <c r="B20" s="105"/>
      <c r="C20" s="105"/>
      <c r="D20" s="106"/>
      <c r="E20" s="39">
        <f>E18+E19</f>
        <v>0</v>
      </c>
    </row>
    <row r="23" spans="1:5" x14ac:dyDescent="0.25">
      <c r="A23" s="117"/>
      <c r="B23" s="117"/>
      <c r="C23" s="117"/>
      <c r="D23" s="117"/>
      <c r="E23" s="117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1"/>
  <sheetViews>
    <sheetView workbookViewId="0">
      <selection activeCell="I11" sqref="I11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97" t="s">
        <v>18</v>
      </c>
      <c r="B2" s="97"/>
      <c r="C2" s="97"/>
      <c r="D2" s="97"/>
    </row>
    <row r="3" spans="1:4" ht="15.75" thickBot="1" x14ac:dyDescent="0.3">
      <c r="A3" s="10"/>
    </row>
    <row r="4" spans="1:4" ht="30.75" thickBot="1" x14ac:dyDescent="0.3">
      <c r="A4" s="53" t="s">
        <v>0</v>
      </c>
      <c r="B4" s="49" t="s">
        <v>4</v>
      </c>
      <c r="C4" s="57" t="s">
        <v>19</v>
      </c>
      <c r="D4" s="61" t="s">
        <v>20</v>
      </c>
    </row>
    <row r="5" spans="1:4" x14ac:dyDescent="0.25">
      <c r="A5" s="54" t="s">
        <v>37</v>
      </c>
      <c r="B5" s="50">
        <f>Slatina!E25</f>
        <v>0</v>
      </c>
      <c r="C5" s="58">
        <f>B5/100*21</f>
        <v>0</v>
      </c>
      <c r="D5" s="62">
        <f>B5+C5</f>
        <v>0</v>
      </c>
    </row>
    <row r="6" spans="1:4" x14ac:dyDescent="0.25">
      <c r="A6" s="55" t="s">
        <v>38</v>
      </c>
      <c r="B6" s="51">
        <f>Tuřany!E24</f>
        <v>0</v>
      </c>
      <c r="C6" s="59">
        <f>B6/100*21</f>
        <v>0</v>
      </c>
      <c r="D6" s="47">
        <f>B6+C6</f>
        <v>0</v>
      </c>
    </row>
    <row r="7" spans="1:4" x14ac:dyDescent="0.25">
      <c r="A7" s="55" t="s">
        <v>57</v>
      </c>
      <c r="B7" s="51">
        <f>Černovice!E28</f>
        <v>0</v>
      </c>
      <c r="C7" s="59">
        <f t="shared" ref="C7:C8" si="0">B7/100*21</f>
        <v>0</v>
      </c>
      <c r="D7" s="47">
        <f t="shared" ref="D7:D8" si="1">B7+C7</f>
        <v>0</v>
      </c>
    </row>
    <row r="8" spans="1:4" ht="15.75" thickBot="1" x14ac:dyDescent="0.3">
      <c r="A8" s="56" t="s">
        <v>58</v>
      </c>
      <c r="B8" s="52">
        <f>Br.Ivanovice!E18</f>
        <v>0</v>
      </c>
      <c r="C8" s="60">
        <f t="shared" si="0"/>
        <v>0</v>
      </c>
      <c r="D8" s="63">
        <f t="shared" si="1"/>
        <v>0</v>
      </c>
    </row>
    <row r="9" spans="1:4" x14ac:dyDescent="0.25">
      <c r="A9" s="123" t="s">
        <v>4</v>
      </c>
      <c r="B9" s="124"/>
      <c r="C9" s="124"/>
      <c r="D9" s="64">
        <f>SUM(D5:D8)</f>
        <v>0</v>
      </c>
    </row>
    <row r="10" spans="1:4" x14ac:dyDescent="0.25">
      <c r="A10" s="101" t="s">
        <v>21</v>
      </c>
      <c r="B10" s="102"/>
      <c r="C10" s="102"/>
      <c r="D10" s="47">
        <f>SUM(C5:C8)</f>
        <v>0</v>
      </c>
    </row>
    <row r="11" spans="1:4" ht="15.75" thickBot="1" x14ac:dyDescent="0.3">
      <c r="A11" s="104" t="s">
        <v>5</v>
      </c>
      <c r="B11" s="105"/>
      <c r="C11" s="105"/>
      <c r="D11" s="48">
        <f>SUM(D5:D8)</f>
        <v>0</v>
      </c>
    </row>
  </sheetData>
  <mergeCells count="4">
    <mergeCell ref="A2:D2"/>
    <mergeCell ref="A9:C9"/>
    <mergeCell ref="A10:C10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Slatina</vt:lpstr>
      <vt:lpstr>Tuřany</vt:lpstr>
      <vt:lpstr>Černovice</vt:lpstr>
      <vt:lpstr>Br.Ivanovice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2024-01-19T06:28:37Z</cp:lastPrinted>
  <dcterms:created xsi:type="dcterms:W3CDTF">2021-01-25T06:42:47Z</dcterms:created>
  <dcterms:modified xsi:type="dcterms:W3CDTF">2024-01-19T06:33:35Z</dcterms:modified>
</cp:coreProperties>
</file>