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Novak Zaloha\Disk D\Documents\DOPISY_SE_ZNAKEM_STATUT_2020\VÝZVY\PŘÍLOHY K VÝZVÁM\"/>
    </mc:Choice>
  </mc:AlternateContent>
  <xr:revisionPtr revIDLastSave="0" documentId="8_{D9013DFF-A206-49F6-ADC6-2CDAF07E47E6}" xr6:coauthVersionLast="41" xr6:coauthVersionMax="41" xr10:uidLastSave="{00000000-0000-0000-0000-000000000000}"/>
  <bookViews>
    <workbookView xWindow="-120" yWindow="-120" windowWidth="19440" windowHeight="1500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Rekapitulace!$A$6</definedName>
    <definedName name="Dodavka">Rekapitulace!$G$12</definedName>
    <definedName name="Dodavka0">Položky!#REF!</definedName>
    <definedName name="HSV">Rekapitulace!$E$12</definedName>
    <definedName name="HSV0">Položky!#REF!</definedName>
    <definedName name="HZS">Rekapitulace!$I$12</definedName>
    <definedName name="HZS0">Položky!#REF!</definedName>
    <definedName name="JKSO">'Krycí list'!$G$2</definedName>
    <definedName name="MJ">'Krycí list'!$G$5</definedName>
    <definedName name="Mont">Rekapitulace!$H$12</definedName>
    <definedName name="Montaz0">Položky!#REF!</definedName>
    <definedName name="NazevDilu">Rekapitulace!$B$6</definedName>
    <definedName name="nazevobjektu">'Krycí list'!$C$5</definedName>
    <definedName name="nazevstavby">'Krycí list'!$C$7</definedName>
    <definedName name="_xlnm.Print_Titles" localSheetId="2">Položky!$1:$6</definedName>
    <definedName name="_xlnm.Print_Titles" localSheetId="1">Rekapitulace!$1:$6</definedName>
    <definedName name="Objednatel">'Krycí list'!$C$10</definedName>
    <definedName name="_xlnm.Print_Area" localSheetId="0">'Krycí list'!$A$1:$G$45</definedName>
    <definedName name="_xlnm.Print_Area" localSheetId="2">Položky!$A$1:$G$34</definedName>
    <definedName name="_xlnm.Print_Area" localSheetId="1">Rekapitulace!$A$1:$I$26</definedName>
    <definedName name="PocetMJ">'Krycí list'!$G$6</definedName>
    <definedName name="Poznamka">'Krycí list'!$B$37</definedName>
    <definedName name="Projektant">'Krycí list'!$C$8</definedName>
    <definedName name="PSV">Rekapitulace!$F$12</definedName>
    <definedName name="PSV0">Položky!#REF!</definedName>
    <definedName name="SazbaDPH1">'Krycí list'!$C$30</definedName>
    <definedName name="SazbaDPH2">'Krycí list'!$C$32</definedName>
    <definedName name="SloupecCC">Položky!$G$6</definedName>
    <definedName name="SloupecCisloPol">Položky!#REF!</definedName>
    <definedName name="SloupecJC">Položky!$F$6</definedName>
    <definedName name="SloupecMJ">Položky!$D$6</definedName>
    <definedName name="SloupecMnozstvi">Položky!$E$6</definedName>
    <definedName name="SloupecNazPol">Položky!$B$6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Rekapitulace!$H$25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" i="2" l="1"/>
  <c r="BA28" i="3"/>
  <c r="BA30" i="3"/>
  <c r="BA29" i="3"/>
  <c r="BA17" i="3"/>
  <c r="BA19" i="3"/>
  <c r="BA18" i="3"/>
  <c r="BA22" i="3"/>
  <c r="BA23" i="3"/>
  <c r="BA24" i="3"/>
  <c r="BA25" i="3"/>
  <c r="G33" i="3"/>
  <c r="BA33" i="3"/>
  <c r="BA34" i="3"/>
  <c r="G28" i="3"/>
  <c r="BB28" i="3"/>
  <c r="G29" i="3"/>
  <c r="BB29" i="3"/>
  <c r="G8" i="3"/>
  <c r="BB8" i="3"/>
  <c r="G9" i="3"/>
  <c r="BB9" i="3"/>
  <c r="G10" i="3"/>
  <c r="BB10" i="3"/>
  <c r="G11" i="3"/>
  <c r="BB11" i="3"/>
  <c r="G12" i="3"/>
  <c r="BB12" i="3"/>
  <c r="G17" i="3"/>
  <c r="BB17" i="3"/>
  <c r="BB19" i="3"/>
  <c r="G18" i="3"/>
  <c r="BB18" i="3"/>
  <c r="G22" i="3"/>
  <c r="BB22" i="3"/>
  <c r="G23" i="3"/>
  <c r="BB23" i="3"/>
  <c r="BB33" i="3"/>
  <c r="BB34" i="3"/>
  <c r="G30" i="3"/>
  <c r="BE23" i="3"/>
  <c r="BE25" i="3"/>
  <c r="BD23" i="3"/>
  <c r="BC23" i="3"/>
  <c r="BE12" i="3"/>
  <c r="BD12" i="3"/>
  <c r="BC12" i="3"/>
  <c r="BA12" i="3"/>
  <c r="G34" i="3"/>
  <c r="BA13" i="3"/>
  <c r="BC13" i="3"/>
  <c r="BD13" i="3"/>
  <c r="BE13" i="3"/>
  <c r="BD17" i="3"/>
  <c r="BD19" i="3"/>
  <c r="BD18" i="3"/>
  <c r="BD22" i="3"/>
  <c r="BD24" i="3"/>
  <c r="BD28" i="3"/>
  <c r="BD30" i="3"/>
  <c r="BD29" i="3"/>
  <c r="BD33" i="3"/>
  <c r="BD34" i="3"/>
  <c r="BC17" i="3"/>
  <c r="BC18" i="3"/>
  <c r="BC19" i="3"/>
  <c r="BC22" i="3"/>
  <c r="BC24" i="3"/>
  <c r="BC25" i="3"/>
  <c r="BC28" i="3"/>
  <c r="BC30" i="3"/>
  <c r="BC29" i="3"/>
  <c r="BC33" i="3"/>
  <c r="BC34" i="3"/>
  <c r="BE33" i="3"/>
  <c r="BE34" i="3"/>
  <c r="BE22" i="3"/>
  <c r="BE24" i="3"/>
  <c r="BE8" i="3"/>
  <c r="BE9" i="3"/>
  <c r="BE14" i="3"/>
  <c r="BE10" i="3"/>
  <c r="BE11" i="3"/>
  <c r="BD8" i="3"/>
  <c r="BD9" i="3"/>
  <c r="BD14" i="3"/>
  <c r="BD10" i="3"/>
  <c r="BD11" i="3"/>
  <c r="BC8" i="3"/>
  <c r="BC9" i="3"/>
  <c r="BC14" i="3"/>
  <c r="BC10" i="3"/>
  <c r="BC11" i="3"/>
  <c r="BA8" i="3"/>
  <c r="BA9" i="3"/>
  <c r="BA14" i="3"/>
  <c r="BA10" i="3"/>
  <c r="BA11" i="3"/>
  <c r="A7" i="2"/>
  <c r="C14" i="3"/>
  <c r="BE17" i="3"/>
  <c r="BE18" i="3"/>
  <c r="BE19" i="3"/>
  <c r="BE28" i="3"/>
  <c r="BE29" i="3"/>
  <c r="BE30" i="3"/>
  <c r="D21" i="1"/>
  <c r="D20" i="1"/>
  <c r="D19" i="1"/>
  <c r="D18" i="1"/>
  <c r="D17" i="1"/>
  <c r="D16" i="1"/>
  <c r="D15" i="1"/>
  <c r="A11" i="2"/>
  <c r="C34" i="3"/>
  <c r="A10" i="2"/>
  <c r="C30" i="3"/>
  <c r="A9" i="2"/>
  <c r="C25" i="3"/>
  <c r="A8" i="2"/>
  <c r="C19" i="3"/>
  <c r="C33" i="1"/>
  <c r="C3" i="3"/>
  <c r="F3" i="3"/>
  <c r="C4" i="3"/>
  <c r="E4" i="3"/>
  <c r="BD25" i="3"/>
  <c r="BB30" i="3"/>
  <c r="E13" i="3"/>
  <c r="G13" i="3"/>
  <c r="G25" i="3"/>
  <c r="E24" i="3"/>
  <c r="G24" i="3"/>
  <c r="BB24" i="3"/>
  <c r="BB25" i="3"/>
  <c r="G19" i="3"/>
  <c r="BB13" i="3"/>
  <c r="BB14" i="3"/>
  <c r="G14" i="3"/>
</calcChain>
</file>

<file path=xl/sharedStrings.xml><?xml version="1.0" encoding="utf-8"?>
<sst xmlns="http://schemas.openxmlformats.org/spreadsheetml/2006/main" count="150" uniqueCount="109">
  <si>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</si>
  <si>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</si>
  <si>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</si>
  <si>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</si>
  <si>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</si>
  <si>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</si>
  <si>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</si>
  <si>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</si>
  <si>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</si>
  <si>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</si>
  <si>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</si>
  <si>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</si>
  <si>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</si>
  <si>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</si>
  <si>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</si>
  <si>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</si>
  <si>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</si>
  <si>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</si>
  <si>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</si>
  <si>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</si>
  <si>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</si>
  <si>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</si>
  <si>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</si>
  <si>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</si>
  <si>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</si>
  <si>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</si>
  <si>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</si>
  <si>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</si>
  <si>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</si>
  <si>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</si>
  <si>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</si>
  <si>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</si>
  <si>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</si>
  <si>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</si>
  <si>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</si>
  <si>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</si>
  <si>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</si>
  <si>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</si>
  <si>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</si>
  <si>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</si>
  <si>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</si>
  <si>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</si>
  <si>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</si>
  <si>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</si>
  <si>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</si>
  <si>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</si>
  <si>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</si>
  <si>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</si>
  <si>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</si>
  <si>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</si>
  <si>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</si>
  <si>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</si>
  <si>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</si>
  <si>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</si>
  <si>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</si>
  <si>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</si>
  <si>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</si>
  <si>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</si>
  <si>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</si>
  <si>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</si>
  <si>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</si>
  <si>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</si>
  <si>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</si>
  <si>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</si>
  <si>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</si>
  <si>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</si>
  <si>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</si>
  <si>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Název položky</t>
  </si>
  <si>
    <t>MJ</t>
  </si>
  <si>
    <t>množství</t>
  </si>
  <si>
    <t>cena / MJ</t>
  </si>
  <si>
    <t>celkem (Kč)</t>
  </si>
  <si>
    <t>Díl:</t>
  </si>
  <si>
    <t>Celkem za</t>
  </si>
  <si>
    <t>m2</t>
  </si>
  <si>
    <t>kpl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</si>
  <si>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</si>
  <si>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</si>
  <si>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</si>
  <si>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</si>
  <si>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</si>
  <si>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</si>
  <si>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</si>
  <si>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</si>
  <si>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Úprava a vyrovnání stávajícího podkladu prořezáním, místním přitavením apod.</t>
  </si>
  <si>
    <t>Penetrace podkladu</t>
  </si>
  <si>
    <t>bm</t>
  </si>
  <si>
    <t>Měření a revize hromosvodu</t>
  </si>
  <si>
    <t>Odvoz suti  kontejner vč. poplatku za uložení odpadu na skládku</t>
  </si>
  <si>
    <t>Oprava střešného pláště</t>
  </si>
  <si>
    <t>712 Živičné krytiny</t>
  </si>
  <si>
    <t>776 Přípravné práce</t>
  </si>
  <si>
    <t>764 Klempířské konstrukce</t>
  </si>
  <si>
    <t>210 Hromosvod</t>
  </si>
  <si>
    <t>D96 Přesuny hmot</t>
  </si>
  <si>
    <t>Povlaková krytina střech do 10° SBS modifikovaným asfaltovým pásem přitavením, 2 vrstvy - materiál ve specifikaci</t>
  </si>
  <si>
    <t>Povlaková krytina střech do 10°,speciálním SBS modifikovaným asfaltovým pásem přitavením - materiál ve specifikaci</t>
  </si>
  <si>
    <t>Demontáž stávajících klempířských konstrukcí RŠ 150 mm</t>
  </si>
  <si>
    <t>Dodávka a montáž oplechování střechy lištami z Pz plechu, RŠ 150 mm</t>
  </si>
  <si>
    <t xml:space="preserve">Přesun hmot pro povlakové krytiny, výšky do 12 m </t>
  </si>
  <si>
    <t>Přesun hmot pro klempířské kce, výška do 12 m</t>
  </si>
  <si>
    <t>Demontáž a zpětná montáž vodorovné části stávajícího bleskosvodu včetně doplnění uchycení a patek</t>
  </si>
  <si>
    <t>SBS modifikovaný pás tl. min. 4,2 mm s polyesterovou vložkou a s břidličným posypem - parametry materiálu ve standardu DEK a.s. nebo Icopal Vedag CZ s. r. o.</t>
  </si>
  <si>
    <t>SBS modifikovaný pás tl. min. 3,5 mm s polyesterovou vložkou - parametry materiálu ve standardu DEK a.s. nebo Icopal Vedag CZ s. r. o.</t>
  </si>
  <si>
    <t>SBS modifikovaný pás tl. min. 4,5 mm se speciálními retardéry hoření (třida E), s polyesterovou vložkou a s břidličným posypem - parametry materiálu ve standardu DEK a.s. nebo Icopal Vedag CZ s. r. o.</t>
  </si>
  <si>
    <t>Městská hala míčových sportů Vodova - Brno</t>
  </si>
  <si>
    <t>Objekt "Stará hala"</t>
  </si>
  <si>
    <r>
      <t>Provedení opravy střechy - předpokládá se provedení dvouvrstvého střešního pláště z asfaltových modifikovaných pásů, bez zateplení konstrukce střechy.</t>
    </r>
    <r>
      <rPr>
        <b/>
        <sz val="8"/>
        <rFont val="Arial CE"/>
        <charset val="238"/>
      </rPr>
      <t xml:space="preserve"> V rámci opravy střechy je třeba počítat i s kontrolou a případnou opravou, či výměnou střešních vpustí, kterých je 20 ks. Doplnění ochranných košíků do vpustí.</t>
    </r>
  </si>
  <si>
    <t xml:space="preserve"> Stará hala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</si>
</sst>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0.0"/>
    <numFmt numFmtId="167" formatCode="#,##0\ &quot;Kč&quot;"/>
  </numFmts>
  <fonts count="39" x14ac:knownFonts="1">
    <font>
      <sz val="10"/>
      <name val="Arial CE"/>
      <charset val="238"/>
    </font>
    <font>
      <b/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4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9"/>
      <name val="Arial CE"/>
    </font>
    <font>
      <sz val="10"/>
      <color indexed="9"/>
      <name val="Arial CE"/>
      <family val="2"/>
      <charset val="238"/>
    </font>
    <font>
      <sz val="8"/>
      <name val="Arial CE"/>
    </font>
    <font>
      <sz val="10"/>
      <color indexed="9"/>
      <name val="Arial CE"/>
    </font>
    <font>
      <b/>
      <i/>
      <sz val="10"/>
      <name val="Arial CE"/>
      <family val="2"/>
      <charset val="238"/>
    </font>
    <font>
      <i/>
      <sz val="8"/>
      <name val="Arial CE"/>
      <family val="2"/>
      <charset val="238"/>
    </font>
    <font>
      <i/>
      <sz val="9"/>
      <name val="Arial CE"/>
    </font>
    <font>
      <sz val="8"/>
      <name val="Arial CE"/>
      <family val="2"/>
    </font>
    <font>
      <b/>
      <sz val="8"/>
      <name val="Arial CE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3">
    <xf numFmtId="0" fontId="0" fillId="0" borderId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4" fillId="0" borderId="1" applyNumberFormat="0" applyFill="0" applyAlignment="0" applyProtection="0"/>
    <xf numFmtId="0" fontId="6" fillId="13" borderId="0" applyNumberFormat="0" applyBorder="0" applyAlignment="0" applyProtection="0"/>
    <xf numFmtId="0" fontId="7" fillId="14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3" fillId="0" borderId="0"/>
    <xf numFmtId="0" fontId="5" fillId="4" borderId="6" applyNumberFormat="0" applyFont="0" applyAlignment="0" applyProtection="0"/>
    <xf numFmtId="0" fontId="14" fillId="0" borderId="7" applyNumberFormat="0" applyFill="0" applyAlignment="0" applyProtection="0"/>
    <xf numFmtId="0" fontId="15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8" borderId="8" applyNumberFormat="0" applyAlignment="0" applyProtection="0"/>
    <xf numFmtId="0" fontId="17" fillId="3" borderId="8" applyNumberFormat="0" applyAlignment="0" applyProtection="0"/>
    <xf numFmtId="0" fontId="18" fillId="3" borderId="9" applyNumberFormat="0" applyAlignment="0" applyProtection="0"/>
    <xf numFmtId="0" fontId="19" fillId="0" borderId="0" applyNumberFormat="0" applyFill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</cellStyleXfs>
  <cellXfs count="238">
    <xf numFmtId="0" fontId="0" fillId="0" borderId="0" xfId="0"/>
    <xf numFmtId="0" fontId="1" fillId="18" borderId="10" xfId="0" applyFont="1" applyFill="1" applyBorder="1" applyAlignment="1">
      <alignment horizontal="left"/>
    </xf>
    <xf numFmtId="0" fontId="21" fillId="18" borderId="11" xfId="0" applyFont="1" applyFill="1" applyBorder="1" applyAlignment="1">
      <alignment horizontal="centerContinuous"/>
    </xf>
    <xf numFmtId="0" fontId="22" fillId="18" borderId="12" xfId="0" applyFont="1" applyFill="1" applyBorder="1" applyAlignment="1">
      <alignment horizontal="left"/>
    </xf>
    <xf numFmtId="0" fontId="21" fillId="0" borderId="13" xfId="0" applyFont="1" applyBorder="1"/>
    <xf numFmtId="49" fontId="21" fillId="0" borderId="14" xfId="0" applyNumberFormat="1" applyFont="1" applyBorder="1" applyAlignment="1">
      <alignment horizontal="left"/>
    </xf>
    <xf numFmtId="0" fontId="5" fillId="0" borderId="15" xfId="0" applyFont="1" applyBorder="1"/>
    <xf numFmtId="0" fontId="21" fillId="0" borderId="16" xfId="0" applyFont="1" applyBorder="1"/>
    <xf numFmtId="0" fontId="21" fillId="0" borderId="17" xfId="0" applyFont="1" applyBorder="1"/>
    <xf numFmtId="0" fontId="21" fillId="0" borderId="18" xfId="0" applyFont="1" applyBorder="1"/>
    <xf numFmtId="0" fontId="21" fillId="0" borderId="19" xfId="0" applyFont="1" applyBorder="1" applyAlignment="1">
      <alignment horizontal="left"/>
    </xf>
    <xf numFmtId="0" fontId="1" fillId="0" borderId="15" xfId="0" applyFont="1" applyBorder="1"/>
    <xf numFmtId="49" fontId="21" fillId="0" borderId="19" xfId="0" applyNumberFormat="1" applyFont="1" applyBorder="1" applyAlignment="1">
      <alignment horizontal="left"/>
    </xf>
    <xf numFmtId="49" fontId="1" fillId="18" borderId="15" xfId="0" applyNumberFormat="1" applyFont="1" applyFill="1" applyBorder="1"/>
    <xf numFmtId="49" fontId="5" fillId="18" borderId="16" xfId="0" applyNumberFormat="1" applyFont="1" applyFill="1" applyBorder="1"/>
    <xf numFmtId="0" fontId="21" fillId="0" borderId="18" xfId="0" applyFont="1" applyFill="1" applyBorder="1"/>
    <xf numFmtId="3" fontId="21" fillId="0" borderId="19" xfId="0" applyNumberFormat="1" applyFont="1" applyBorder="1" applyAlignment="1">
      <alignment horizontal="left"/>
    </xf>
    <xf numFmtId="0" fontId="0" fillId="0" borderId="0" xfId="0" applyFill="1"/>
    <xf numFmtId="49" fontId="1" fillId="18" borderId="20" xfId="0" applyNumberFormat="1" applyFont="1" applyFill="1" applyBorder="1"/>
    <xf numFmtId="49" fontId="5" fillId="18" borderId="21" xfId="0" applyNumberFormat="1" applyFont="1" applyFill="1" applyBorder="1"/>
    <xf numFmtId="49" fontId="21" fillId="0" borderId="18" xfId="0" applyNumberFormat="1" applyFont="1" applyBorder="1" applyAlignment="1">
      <alignment horizontal="left"/>
    </xf>
    <xf numFmtId="0" fontId="21" fillId="0" borderId="22" xfId="0" applyFont="1" applyBorder="1"/>
    <xf numFmtId="0" fontId="21" fillId="0" borderId="18" xfId="0" applyNumberFormat="1" applyFont="1" applyBorder="1"/>
    <xf numFmtId="0" fontId="21" fillId="0" borderId="23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21" fillId="0" borderId="23" xfId="0" applyFont="1" applyBorder="1" applyAlignment="1">
      <alignment horizontal="left"/>
    </xf>
    <xf numFmtId="0" fontId="0" fillId="0" borderId="0" xfId="0" applyBorder="1"/>
    <xf numFmtId="0" fontId="21" fillId="0" borderId="18" xfId="0" applyFont="1" applyFill="1" applyBorder="1" applyAlignment="1"/>
    <xf numFmtId="0" fontId="21" fillId="0" borderId="23" xfId="0" applyFont="1" applyFill="1" applyBorder="1" applyAlignment="1"/>
    <xf numFmtId="0" fontId="5" fillId="0" borderId="0" xfId="0" applyFont="1" applyFill="1" applyBorder="1" applyAlignment="1"/>
    <xf numFmtId="0" fontId="21" fillId="0" borderId="18" xfId="0" applyFont="1" applyBorder="1" applyAlignment="1"/>
    <xf numFmtId="0" fontId="21" fillId="0" borderId="23" xfId="0" applyFont="1" applyBorder="1" applyAlignment="1"/>
    <xf numFmtId="3" fontId="0" fillId="0" borderId="0" xfId="0" applyNumberFormat="1"/>
    <xf numFmtId="0" fontId="21" fillId="0" borderId="15" xfId="0" applyFont="1" applyBorder="1"/>
    <xf numFmtId="0" fontId="21" fillId="0" borderId="1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20" fillId="0" borderId="25" xfId="0" applyFont="1" applyBorder="1" applyAlignment="1">
      <alignment horizontal="centerContinuous" vertical="center"/>
    </xf>
    <xf numFmtId="0" fontId="23" fillId="0" borderId="26" xfId="0" applyFont="1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24" fillId="18" borderId="28" xfId="0" applyFont="1" applyFill="1" applyBorder="1" applyAlignment="1">
      <alignment horizontal="left"/>
    </xf>
    <xf numFmtId="0" fontId="0" fillId="18" borderId="29" xfId="0" applyFill="1" applyBorder="1" applyAlignment="1">
      <alignment horizontal="left"/>
    </xf>
    <xf numFmtId="0" fontId="0" fillId="18" borderId="30" xfId="0" applyFill="1" applyBorder="1" applyAlignment="1">
      <alignment horizontal="centerContinuous"/>
    </xf>
    <xf numFmtId="0" fontId="24" fillId="18" borderId="29" xfId="0" applyFont="1" applyFill="1" applyBorder="1" applyAlignment="1">
      <alignment horizontal="centerContinuous"/>
    </xf>
    <xf numFmtId="0" fontId="0" fillId="18" borderId="29" xfId="0" applyFill="1" applyBorder="1" applyAlignment="1">
      <alignment horizontal="centerContinuous"/>
    </xf>
    <xf numFmtId="0" fontId="0" fillId="0" borderId="31" xfId="0" applyBorder="1"/>
    <xf numFmtId="0" fontId="0" fillId="0" borderId="32" xfId="0" applyBorder="1"/>
    <xf numFmtId="3" fontId="0" fillId="0" borderId="14" xfId="0" applyNumberFormat="1" applyBorder="1"/>
    <xf numFmtId="0" fontId="0" fillId="0" borderId="10" xfId="0" applyBorder="1"/>
    <xf numFmtId="3" fontId="0" fillId="0" borderId="12" xfId="0" applyNumberFormat="1" applyBorder="1"/>
    <xf numFmtId="0" fontId="0" fillId="0" borderId="11" xfId="0" applyBorder="1"/>
    <xf numFmtId="0" fontId="0" fillId="0" borderId="15" xfId="0" applyBorder="1"/>
    <xf numFmtId="3" fontId="0" fillId="0" borderId="17" xfId="0" applyNumberFormat="1" applyBorder="1"/>
    <xf numFmtId="0" fontId="0" fillId="0" borderId="16" xfId="0" applyBorder="1"/>
    <xf numFmtId="0" fontId="0" fillId="0" borderId="33" xfId="0" applyBorder="1"/>
    <xf numFmtId="0" fontId="0" fillId="0" borderId="32" xfId="0" applyBorder="1" applyAlignment="1">
      <alignment shrinkToFit="1"/>
    </xf>
    <xf numFmtId="0" fontId="0" fillId="0" borderId="34" xfId="0" applyBorder="1"/>
    <xf numFmtId="0" fontId="25" fillId="0" borderId="15" xfId="0" applyFont="1" applyBorder="1"/>
    <xf numFmtId="0" fontId="0" fillId="0" borderId="20" xfId="0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1" fillId="18" borderId="10" xfId="0" applyFont="1" applyFill="1" applyBorder="1"/>
    <xf numFmtId="0" fontId="1" fillId="18" borderId="12" xfId="0" applyFont="1" applyFill="1" applyBorder="1"/>
    <xf numFmtId="0" fontId="1" fillId="18" borderId="11" xfId="0" applyFont="1" applyFill="1" applyBorder="1"/>
    <xf numFmtId="0" fontId="1" fillId="18" borderId="39" xfId="0" applyFont="1" applyFill="1" applyBorder="1"/>
    <xf numFmtId="0" fontId="1" fillId="18" borderId="40" xfId="0" applyFont="1" applyFill="1" applyBorder="1"/>
    <xf numFmtId="0" fontId="0" fillId="0" borderId="21" xfId="0" applyBorder="1"/>
    <xf numFmtId="0" fontId="0" fillId="0" borderId="41" xfId="0" applyBorder="1"/>
    <xf numFmtId="0" fontId="0" fillId="0" borderId="42" xfId="0" applyBorder="1"/>
    <xf numFmtId="0" fontId="0" fillId="0" borderId="0" xfId="0" applyBorder="1" applyAlignment="1">
      <alignment horizontal="right"/>
    </xf>
    <xf numFmtId="14" fontId="0" fillId="0" borderId="0" xfId="0" applyNumberFormat="1" applyBorder="1"/>
    <xf numFmtId="0" fontId="0" fillId="0" borderId="0" xfId="0" applyFill="1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166" fontId="0" fillId="0" borderId="47" xfId="0" applyNumberFormat="1" applyBorder="1" applyAlignment="1">
      <alignment horizontal="right"/>
    </xf>
    <xf numFmtId="0" fontId="0" fillId="0" borderId="47" xfId="0" applyBorder="1"/>
    <xf numFmtId="0" fontId="0" fillId="0" borderId="17" xfId="0" applyBorder="1"/>
    <xf numFmtId="166" fontId="0" fillId="0" borderId="16" xfId="0" applyNumberFormat="1" applyBorder="1" applyAlignment="1">
      <alignment horizontal="right"/>
    </xf>
    <xf numFmtId="0" fontId="23" fillId="18" borderId="36" xfId="0" applyFont="1" applyFill="1" applyBorder="1"/>
    <xf numFmtId="0" fontId="23" fillId="18" borderId="37" xfId="0" applyFont="1" applyFill="1" applyBorder="1"/>
    <xf numFmtId="0" fontId="23" fillId="18" borderId="38" xfId="0" applyFont="1" applyFill="1" applyBorder="1"/>
    <xf numFmtId="0" fontId="23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1" fillId="0" borderId="48" xfId="28" applyFont="1" applyBorder="1"/>
    <xf numFmtId="0" fontId="13" fillId="0" borderId="48" xfId="28" applyBorder="1"/>
    <xf numFmtId="0" fontId="1" fillId="0" borderId="49" xfId="28" applyFont="1" applyBorder="1"/>
    <xf numFmtId="0" fontId="13" fillId="0" borderId="49" xfId="28" applyBorder="1"/>
    <xf numFmtId="49" fontId="20" fillId="0" borderId="0" xfId="0" applyNumberFormat="1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49" fontId="24" fillId="18" borderId="28" xfId="0" applyNumberFormat="1" applyFont="1" applyFill="1" applyBorder="1" applyAlignment="1">
      <alignment horizontal="center"/>
    </xf>
    <xf numFmtId="0" fontId="24" fillId="18" borderId="29" xfId="0" applyFont="1" applyFill="1" applyBorder="1" applyAlignment="1">
      <alignment horizontal="center"/>
    </xf>
    <xf numFmtId="0" fontId="24" fillId="18" borderId="30" xfId="0" applyFont="1" applyFill="1" applyBorder="1" applyAlignment="1">
      <alignment horizontal="center"/>
    </xf>
    <xf numFmtId="0" fontId="24" fillId="18" borderId="50" xfId="0" applyFont="1" applyFill="1" applyBorder="1" applyAlignment="1">
      <alignment horizontal="center"/>
    </xf>
    <xf numFmtId="0" fontId="24" fillId="18" borderId="51" xfId="0" applyFont="1" applyFill="1" applyBorder="1" applyAlignment="1">
      <alignment horizontal="center"/>
    </xf>
    <xf numFmtId="0" fontId="24" fillId="18" borderId="52" xfId="0" applyFont="1" applyFill="1" applyBorder="1" applyAlignment="1">
      <alignment horizontal="center"/>
    </xf>
    <xf numFmtId="0" fontId="27" fillId="0" borderId="0" xfId="0" applyFont="1" applyBorder="1"/>
    <xf numFmtId="3" fontId="25" fillId="0" borderId="42" xfId="0" applyNumberFormat="1" applyFont="1" applyBorder="1"/>
    <xf numFmtId="0" fontId="24" fillId="18" borderId="28" xfId="0" applyFont="1" applyFill="1" applyBorder="1"/>
    <xf numFmtId="0" fontId="24" fillId="18" borderId="29" xfId="0" applyFont="1" applyFill="1" applyBorder="1"/>
    <xf numFmtId="3" fontId="24" fillId="18" borderId="30" xfId="0" applyNumberFormat="1" applyFont="1" applyFill="1" applyBorder="1"/>
    <xf numFmtId="3" fontId="24" fillId="18" borderId="50" xfId="0" applyNumberFormat="1" applyFont="1" applyFill="1" applyBorder="1"/>
    <xf numFmtId="3" fontId="24" fillId="18" borderId="51" xfId="0" applyNumberFormat="1" applyFont="1" applyFill="1" applyBorder="1"/>
    <xf numFmtId="3" fontId="24" fillId="18" borderId="52" xfId="0" applyNumberFormat="1" applyFont="1" applyFill="1" applyBorder="1"/>
    <xf numFmtId="0" fontId="24" fillId="0" borderId="0" xfId="0" applyFont="1"/>
    <xf numFmtId="3" fontId="20" fillId="0" borderId="0" xfId="0" applyNumberFormat="1" applyFont="1" applyAlignment="1">
      <alignment horizontal="centerContinuous"/>
    </xf>
    <xf numFmtId="0" fontId="0" fillId="18" borderId="40" xfId="0" applyFill="1" applyBorder="1"/>
    <xf numFmtId="0" fontId="1" fillId="18" borderId="53" xfId="0" applyFont="1" applyFill="1" applyBorder="1" applyAlignment="1">
      <alignment horizontal="right"/>
    </xf>
    <xf numFmtId="0" fontId="1" fillId="18" borderId="12" xfId="0" applyFont="1" applyFill="1" applyBorder="1" applyAlignment="1">
      <alignment horizontal="right"/>
    </xf>
    <xf numFmtId="0" fontId="1" fillId="18" borderId="11" xfId="0" applyFont="1" applyFill="1" applyBorder="1" applyAlignment="1">
      <alignment horizontal="center"/>
    </xf>
    <xf numFmtId="4" fontId="22" fillId="18" borderId="12" xfId="0" applyNumberFormat="1" applyFont="1" applyFill="1" applyBorder="1" applyAlignment="1">
      <alignment horizontal="right"/>
    </xf>
    <xf numFmtId="4" fontId="22" fillId="18" borderId="40" xfId="0" applyNumberFormat="1" applyFont="1" applyFill="1" applyBorder="1" applyAlignment="1">
      <alignment horizontal="right"/>
    </xf>
    <xf numFmtId="0" fontId="25" fillId="0" borderId="34" xfId="0" applyFont="1" applyBorder="1"/>
    <xf numFmtId="0" fontId="25" fillId="0" borderId="32" xfId="0" applyFont="1" applyBorder="1"/>
    <xf numFmtId="0" fontId="25" fillId="0" borderId="24" xfId="0" applyFont="1" applyBorder="1"/>
    <xf numFmtId="3" fontId="25" fillId="0" borderId="33" xfId="0" applyNumberFormat="1" applyFont="1" applyBorder="1" applyAlignment="1">
      <alignment horizontal="right"/>
    </xf>
    <xf numFmtId="166" fontId="25" fillId="0" borderId="18" xfId="0" applyNumberFormat="1" applyFont="1" applyBorder="1" applyAlignment="1">
      <alignment horizontal="right"/>
    </xf>
    <xf numFmtId="3" fontId="25" fillId="0" borderId="43" xfId="0" applyNumberFormat="1" applyFont="1" applyBorder="1" applyAlignment="1">
      <alignment horizontal="right"/>
    </xf>
    <xf numFmtId="4" fontId="25" fillId="0" borderId="32" xfId="0" applyNumberFormat="1" applyFont="1" applyBorder="1" applyAlignment="1">
      <alignment horizontal="right"/>
    </xf>
    <xf numFmtId="3" fontId="25" fillId="0" borderId="24" xfId="0" applyNumberFormat="1" applyFont="1" applyBorder="1" applyAlignment="1">
      <alignment horizontal="right"/>
    </xf>
    <xf numFmtId="0" fontId="0" fillId="18" borderId="36" xfId="0" applyFill="1" applyBorder="1"/>
    <xf numFmtId="0" fontId="24" fillId="18" borderId="37" xfId="0" applyFont="1" applyFill="1" applyBorder="1"/>
    <xf numFmtId="0" fontId="0" fillId="18" borderId="37" xfId="0" applyFill="1" applyBorder="1"/>
    <xf numFmtId="4" fontId="0" fillId="18" borderId="54" xfId="0" applyNumberFormat="1" applyFill="1" applyBorder="1"/>
    <xf numFmtId="4" fontId="0" fillId="18" borderId="36" xfId="0" applyNumberFormat="1" applyFill="1" applyBorder="1"/>
    <xf numFmtId="4" fontId="0" fillId="18" borderId="37" xfId="0" applyNumberFormat="1" applyFill="1" applyBorder="1"/>
    <xf numFmtId="3" fontId="27" fillId="0" borderId="0" xfId="0" applyNumberFormat="1" applyFont="1"/>
    <xf numFmtId="4" fontId="27" fillId="0" borderId="0" xfId="0" applyNumberFormat="1" applyFont="1"/>
    <xf numFmtId="4" fontId="0" fillId="0" borderId="0" xfId="0" applyNumberFormat="1"/>
    <xf numFmtId="0" fontId="13" fillId="0" borderId="0" xfId="28"/>
    <xf numFmtId="0" fontId="28" fillId="0" borderId="0" xfId="28" applyFont="1" applyAlignment="1">
      <alignment horizontal="centerContinuous"/>
    </xf>
    <xf numFmtId="0" fontId="29" fillId="0" borderId="0" xfId="28" applyFont="1" applyAlignment="1">
      <alignment horizontal="centerContinuous"/>
    </xf>
    <xf numFmtId="0" fontId="29" fillId="0" borderId="0" xfId="28" applyFont="1" applyAlignment="1">
      <alignment horizontal="right"/>
    </xf>
    <xf numFmtId="0" fontId="27" fillId="0" borderId="55" xfId="28" applyFont="1" applyBorder="1" applyAlignment="1">
      <alignment horizontal="right"/>
    </xf>
    <xf numFmtId="0" fontId="13" fillId="0" borderId="48" xfId="28" applyBorder="1" applyAlignment="1">
      <alignment horizontal="left"/>
    </xf>
    <xf numFmtId="0" fontId="13" fillId="0" borderId="56" xfId="28" applyBorder="1"/>
    <xf numFmtId="0" fontId="27" fillId="0" borderId="0" xfId="28" applyFont="1"/>
    <xf numFmtId="0" fontId="13" fillId="0" borderId="0" xfId="28" applyFont="1"/>
    <xf numFmtId="0" fontId="13" fillId="0" borderId="0" xfId="28" applyAlignment="1">
      <alignment horizontal="right"/>
    </xf>
    <xf numFmtId="0" fontId="13" fillId="0" borderId="0" xfId="28" applyAlignment="1"/>
    <xf numFmtId="49" fontId="30" fillId="18" borderId="18" xfId="28" applyNumberFormat="1" applyFont="1" applyFill="1" applyBorder="1"/>
    <xf numFmtId="0" fontId="30" fillId="18" borderId="16" xfId="28" applyFont="1" applyFill="1" applyBorder="1" applyAlignment="1">
      <alignment horizontal="center"/>
    </xf>
    <xf numFmtId="0" fontId="30" fillId="18" borderId="16" xfId="28" applyNumberFormat="1" applyFont="1" applyFill="1" applyBorder="1" applyAlignment="1">
      <alignment horizontal="center"/>
    </xf>
    <xf numFmtId="0" fontId="30" fillId="18" borderId="18" xfId="28" applyFont="1" applyFill="1" applyBorder="1" applyAlignment="1">
      <alignment horizontal="center"/>
    </xf>
    <xf numFmtId="0" fontId="24" fillId="0" borderId="57" xfId="28" applyFont="1" applyBorder="1" applyAlignment="1">
      <alignment horizontal="center"/>
    </xf>
    <xf numFmtId="0" fontId="13" fillId="0" borderId="17" xfId="28" applyBorder="1" applyAlignment="1">
      <alignment horizontal="center"/>
    </xf>
    <xf numFmtId="0" fontId="13" fillId="0" borderId="17" xfId="28" applyNumberFormat="1" applyBorder="1" applyAlignment="1">
      <alignment horizontal="right"/>
    </xf>
    <xf numFmtId="0" fontId="13" fillId="0" borderId="16" xfId="28" applyNumberFormat="1" applyBorder="1"/>
    <xf numFmtId="0" fontId="13" fillId="0" borderId="0" xfId="28" applyNumberFormat="1"/>
    <xf numFmtId="0" fontId="31" fillId="0" borderId="0" xfId="28" applyFont="1"/>
    <xf numFmtId="0" fontId="26" fillId="0" borderId="58" xfId="28" applyFont="1" applyBorder="1" applyAlignment="1">
      <alignment horizontal="center" vertical="top"/>
    </xf>
    <xf numFmtId="49" fontId="32" fillId="0" borderId="58" xfId="28" applyNumberFormat="1" applyFont="1" applyBorder="1" applyAlignment="1">
      <alignment horizontal="center" shrinkToFit="1"/>
    </xf>
    <xf numFmtId="4" fontId="32" fillId="0" borderId="58" xfId="28" applyNumberFormat="1" applyFont="1" applyBorder="1" applyAlignment="1">
      <alignment horizontal="right"/>
    </xf>
    <xf numFmtId="4" fontId="32" fillId="0" borderId="58" xfId="28" applyNumberFormat="1" applyFont="1" applyBorder="1"/>
    <xf numFmtId="0" fontId="33" fillId="0" borderId="0" xfId="28" applyFont="1"/>
    <xf numFmtId="0" fontId="13" fillId="18" borderId="18" xfId="28" applyFill="1" applyBorder="1" applyAlignment="1">
      <alignment horizontal="center"/>
    </xf>
    <xf numFmtId="49" fontId="34" fillId="18" borderId="18" xfId="28" applyNumberFormat="1" applyFont="1" applyFill="1" applyBorder="1" applyAlignment="1">
      <alignment horizontal="left"/>
    </xf>
    <xf numFmtId="0" fontId="34" fillId="18" borderId="59" xfId="28" applyFont="1" applyFill="1" applyBorder="1"/>
    <xf numFmtId="0" fontId="13" fillId="18" borderId="17" xfId="28" applyFill="1" applyBorder="1" applyAlignment="1">
      <alignment horizontal="center"/>
    </xf>
    <xf numFmtId="4" fontId="13" fillId="18" borderId="17" xfId="28" applyNumberFormat="1" applyFill="1" applyBorder="1" applyAlignment="1">
      <alignment horizontal="right"/>
    </xf>
    <xf numFmtId="4" fontId="13" fillId="18" borderId="16" xfId="28" applyNumberFormat="1" applyFill="1" applyBorder="1" applyAlignment="1">
      <alignment horizontal="right"/>
    </xf>
    <xf numFmtId="4" fontId="24" fillId="18" borderId="18" xfId="28" applyNumberFormat="1" applyFont="1" applyFill="1" applyBorder="1"/>
    <xf numFmtId="3" fontId="13" fillId="0" borderId="0" xfId="28" applyNumberFormat="1"/>
    <xf numFmtId="0" fontId="13" fillId="0" borderId="0" xfId="28" applyBorder="1"/>
    <xf numFmtId="0" fontId="35" fillId="0" borderId="0" xfId="28" applyFont="1" applyAlignment="1"/>
    <xf numFmtId="0" fontId="36" fillId="0" borderId="0" xfId="28" applyFont="1" applyBorder="1"/>
    <xf numFmtId="3" fontId="36" fillId="0" borderId="0" xfId="28" applyNumberFormat="1" applyFont="1" applyBorder="1" applyAlignment="1">
      <alignment horizontal="right"/>
    </xf>
    <xf numFmtId="4" fontId="36" fillId="0" borderId="0" xfId="28" applyNumberFormat="1" applyFont="1" applyBorder="1"/>
    <xf numFmtId="0" fontId="35" fillId="0" borderId="0" xfId="28" applyFont="1" applyBorder="1" applyAlignment="1"/>
    <xf numFmtId="0" fontId="13" fillId="0" borderId="0" xfId="28" applyBorder="1" applyAlignment="1">
      <alignment horizontal="right"/>
    </xf>
    <xf numFmtId="49" fontId="27" fillId="0" borderId="20" xfId="0" applyNumberFormat="1" applyFont="1" applyBorder="1"/>
    <xf numFmtId="3" fontId="25" fillId="0" borderId="21" xfId="0" applyNumberFormat="1" applyFont="1" applyBorder="1"/>
    <xf numFmtId="3" fontId="25" fillId="0" borderId="57" xfId="0" applyNumberFormat="1" applyFont="1" applyBorder="1"/>
    <xf numFmtId="3" fontId="25" fillId="0" borderId="60" xfId="0" applyNumberFormat="1" applyFont="1" applyBorder="1"/>
    <xf numFmtId="4" fontId="13" fillId="0" borderId="0" xfId="28" applyNumberFormat="1"/>
    <xf numFmtId="49" fontId="0" fillId="0" borderId="21" xfId="0" applyNumberFormat="1" applyBorder="1" applyAlignment="1">
      <alignment horizontal="right"/>
    </xf>
    <xf numFmtId="10" fontId="32" fillId="0" borderId="58" xfId="28" applyNumberFormat="1" applyFont="1" applyBorder="1" applyAlignment="1">
      <alignment horizontal="right"/>
    </xf>
    <xf numFmtId="49" fontId="34" fillId="19" borderId="59" xfId="28" applyNumberFormat="1" applyFont="1" applyFill="1" applyBorder="1" applyAlignment="1">
      <alignment horizontal="left"/>
    </xf>
    <xf numFmtId="0" fontId="34" fillId="19" borderId="17" xfId="28" applyFont="1" applyFill="1" applyBorder="1"/>
    <xf numFmtId="0" fontId="13" fillId="19" borderId="17" xfId="28" applyFill="1" applyBorder="1" applyAlignment="1">
      <alignment horizontal="center"/>
    </xf>
    <xf numFmtId="4" fontId="13" fillId="19" borderId="17" xfId="28" applyNumberFormat="1" applyFill="1" applyBorder="1" applyAlignment="1">
      <alignment horizontal="right"/>
    </xf>
    <xf numFmtId="4" fontId="24" fillId="19" borderId="16" xfId="28" applyNumberFormat="1" applyFont="1" applyFill="1" applyBorder="1"/>
    <xf numFmtId="0" fontId="13" fillId="19" borderId="18" xfId="28" applyFill="1" applyBorder="1" applyAlignment="1">
      <alignment horizontal="center"/>
    </xf>
    <xf numFmtId="49" fontId="34" fillId="0" borderId="59" xfId="28" applyNumberFormat="1" applyFont="1" applyFill="1" applyBorder="1" applyAlignment="1">
      <alignment horizontal="left"/>
    </xf>
    <xf numFmtId="0" fontId="34" fillId="0" borderId="17" xfId="28" applyFont="1" applyFill="1" applyBorder="1"/>
    <xf numFmtId="0" fontId="13" fillId="0" borderId="17" xfId="28" applyFill="1" applyBorder="1" applyAlignment="1">
      <alignment horizontal="center"/>
    </xf>
    <xf numFmtId="4" fontId="13" fillId="0" borderId="17" xfId="28" applyNumberFormat="1" applyFill="1" applyBorder="1" applyAlignment="1">
      <alignment horizontal="right"/>
    </xf>
    <xf numFmtId="4" fontId="24" fillId="0" borderId="16" xfId="28" applyNumberFormat="1" applyFont="1" applyFill="1" applyBorder="1"/>
    <xf numFmtId="0" fontId="0" fillId="0" borderId="0" xfId="0" applyAlignment="1">
      <alignment horizontal="left" wrapText="1"/>
    </xf>
    <xf numFmtId="0" fontId="0" fillId="0" borderId="36" xfId="0" applyBorder="1" applyAlignment="1">
      <alignment horizontal="center" shrinkToFit="1"/>
    </xf>
    <xf numFmtId="0" fontId="0" fillId="0" borderId="38" xfId="0" applyBorder="1" applyAlignment="1">
      <alignment horizontal="center" shrinkToFit="1"/>
    </xf>
    <xf numFmtId="167" fontId="0" fillId="0" borderId="59" xfId="0" applyNumberFormat="1" applyBorder="1" applyAlignment="1">
      <alignment horizontal="right" indent="2"/>
    </xf>
    <xf numFmtId="167" fontId="0" fillId="0" borderId="23" xfId="0" applyNumberFormat="1" applyBorder="1" applyAlignment="1">
      <alignment horizontal="right" indent="2"/>
    </xf>
    <xf numFmtId="0" fontId="23" fillId="0" borderId="62" xfId="0" applyFont="1" applyBorder="1" applyAlignment="1">
      <alignment horizontal="center" vertical="top"/>
    </xf>
    <xf numFmtId="0" fontId="1" fillId="18" borderId="59" xfId="0" applyFont="1" applyFill="1" applyBorder="1"/>
    <xf numFmtId="0" fontId="1" fillId="18" borderId="17" xfId="0" applyFont="1" applyFill="1" applyBorder="1"/>
    <xf numFmtId="0" fontId="1" fillId="18" borderId="16" xfId="0" applyFont="1" applyFill="1" applyBorder="1"/>
    <xf numFmtId="0" fontId="21" fillId="0" borderId="18" xfId="0" applyFont="1" applyBorder="1" applyAlignment="1">
      <alignment horizontal="left"/>
    </xf>
    <xf numFmtId="0" fontId="21" fillId="0" borderId="59" xfId="0" applyFont="1" applyBorder="1" applyAlignment="1">
      <alignment horizontal="left"/>
    </xf>
    <xf numFmtId="167" fontId="23" fillId="18" borderId="61" xfId="0" applyNumberFormat="1" applyFont="1" applyFill="1" applyBorder="1" applyAlignment="1">
      <alignment horizontal="right" indent="2"/>
    </xf>
    <xf numFmtId="167" fontId="23" fillId="18" borderId="54" xfId="0" applyNumberFormat="1" applyFont="1" applyFill="1" applyBorder="1" applyAlignment="1">
      <alignment horizontal="right" indent="2"/>
    </xf>
    <xf numFmtId="0" fontId="26" fillId="0" borderId="0" xfId="0" applyFont="1" applyAlignment="1">
      <alignment horizontal="left" vertical="top" wrapText="1"/>
    </xf>
    <xf numFmtId="0" fontId="30" fillId="0" borderId="18" xfId="0" applyFont="1" applyBorder="1" applyAlignment="1">
      <alignment horizontal="left"/>
    </xf>
    <xf numFmtId="0" fontId="21" fillId="0" borderId="18" xfId="0" applyFont="1" applyBorder="1" applyAlignment="1">
      <alignment horizontal="center"/>
    </xf>
    <xf numFmtId="3" fontId="24" fillId="18" borderId="37" xfId="0" applyNumberFormat="1" applyFont="1" applyFill="1" applyBorder="1" applyAlignment="1">
      <alignment horizontal="right"/>
    </xf>
    <xf numFmtId="3" fontId="24" fillId="18" borderId="54" xfId="0" applyNumberFormat="1" applyFont="1" applyFill="1" applyBorder="1" applyAlignment="1">
      <alignment horizontal="right"/>
    </xf>
    <xf numFmtId="0" fontId="13" fillId="0" borderId="63" xfId="28" applyFont="1" applyBorder="1" applyAlignment="1">
      <alignment horizontal="center"/>
    </xf>
    <xf numFmtId="0" fontId="13" fillId="0" borderId="64" xfId="28" applyFont="1" applyBorder="1" applyAlignment="1">
      <alignment horizontal="center"/>
    </xf>
    <xf numFmtId="0" fontId="13" fillId="0" borderId="65" xfId="28" applyFont="1" applyBorder="1" applyAlignment="1">
      <alignment horizontal="center"/>
    </xf>
    <xf numFmtId="0" fontId="13" fillId="0" borderId="66" xfId="28" applyFont="1" applyBorder="1" applyAlignment="1">
      <alignment horizontal="center"/>
    </xf>
    <xf numFmtId="0" fontId="1" fillId="0" borderId="67" xfId="28" applyFont="1" applyBorder="1"/>
    <xf numFmtId="0" fontId="1" fillId="0" borderId="49" xfId="28" applyFont="1" applyBorder="1"/>
    <xf numFmtId="0" fontId="1" fillId="0" borderId="68" xfId="28" applyFont="1" applyBorder="1"/>
    <xf numFmtId="0" fontId="1" fillId="0" borderId="41" xfId="28" applyFont="1" applyBorder="1"/>
    <xf numFmtId="0" fontId="1" fillId="0" borderId="0" xfId="28" applyFont="1" applyBorder="1"/>
    <xf numFmtId="0" fontId="1" fillId="0" borderId="69" xfId="28" applyFont="1" applyBorder="1"/>
    <xf numFmtId="49" fontId="37" fillId="0" borderId="59" xfId="28" applyNumberFormat="1" applyFont="1" applyBorder="1" applyAlignment="1">
      <alignment horizontal="left" vertical="top" wrapText="1"/>
    </xf>
    <xf numFmtId="0" fontId="0" fillId="0" borderId="16" xfId="0" applyBorder="1" applyAlignment="1">
      <alignment vertical="top" wrapText="1"/>
    </xf>
    <xf numFmtId="49" fontId="24" fillId="0" borderId="59" xfId="28" applyNumberFormat="1" applyFont="1" applyBorder="1" applyAlignment="1">
      <alignment horizontal="left"/>
    </xf>
    <xf numFmtId="0" fontId="0" fillId="0" borderId="17" xfId="0" applyBorder="1" applyAlignment="1"/>
    <xf numFmtId="0" fontId="30" fillId="18" borderId="59" xfId="28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49" fontId="26" fillId="0" borderId="59" xfId="28" applyNumberFormat="1" applyFont="1" applyBorder="1" applyAlignment="1">
      <alignment horizontal="left" vertical="top" wrapText="1"/>
    </xf>
    <xf numFmtId="49" fontId="26" fillId="0" borderId="59" xfId="28" applyNumberFormat="1" applyFont="1" applyBorder="1" applyAlignment="1">
      <alignment horizontal="left" vertical="top"/>
    </xf>
    <xf numFmtId="0" fontId="0" fillId="0" borderId="16" xfId="0" applyBorder="1" applyAlignment="1">
      <alignment vertical="top"/>
    </xf>
    <xf numFmtId="0" fontId="23" fillId="0" borderId="0" xfId="28" applyFont="1" applyAlignment="1">
      <alignment horizontal="center"/>
    </xf>
    <xf numFmtId="49" fontId="13" fillId="0" borderId="65" xfId="28" applyNumberFormat="1" applyFont="1" applyBorder="1" applyAlignment="1">
      <alignment horizontal="center"/>
    </xf>
    <xf numFmtId="0" fontId="13" fillId="0" borderId="67" xfId="28" applyBorder="1" applyAlignment="1">
      <alignment horizontal="center" shrinkToFit="1"/>
    </xf>
    <xf numFmtId="0" fontId="13" fillId="0" borderId="49" xfId="28" applyBorder="1" applyAlignment="1">
      <alignment horizontal="center" shrinkToFit="1"/>
    </xf>
    <xf numFmtId="0" fontId="13" fillId="0" borderId="68" xfId="28" applyBorder="1" applyAlignment="1">
      <alignment horizontal="center" shrinkToFit="1"/>
    </xf>
    <xf numFmtId="49" fontId="26" fillId="0" borderId="70" xfId="28" applyNumberFormat="1" applyFont="1" applyBorder="1" applyAlignment="1">
      <alignment horizontal="left" vertical="top" wrapText="1"/>
    </xf>
    <xf numFmtId="0" fontId="0" fillId="0" borderId="47" xfId="0" applyBorder="1" applyAlignment="1">
      <alignment vertical="top" wrapText="1"/>
    </xf>
  </cellXfs>
  <cellStyles count="43">
    <cellStyle name="20 % – Zvýraznění1" xfId="1"/>
    <cellStyle name="20 % – Zvýraznění2" xfId="2"/>
    <cellStyle name="20 % – Zvýraznění3" xfId="3"/>
    <cellStyle name="20 % – Zvýraznění4" xfId="4"/>
    <cellStyle name="20 % – Zvýraznění5" xfId="5"/>
    <cellStyle name="20 % – Zvýraznění6" xfId="6"/>
    <cellStyle name="40 % – Zvýraznění1" xfId="7"/>
    <cellStyle name="40 % – Zvýraznění2" xfId="8"/>
    <cellStyle name="40 % – Zvýraznění3" xfId="9"/>
    <cellStyle name="40 % – Zvýraznění4" xfId="10"/>
    <cellStyle name="40 % – Zvýraznění5" xfId="11"/>
    <cellStyle name="40 % – Zvýraznění6" xfId="12"/>
    <cellStyle name="60 % – Zvýraznění1" xfId="13"/>
    <cellStyle name="60 % – Zvýraznění2" xfId="14"/>
    <cellStyle name="60 % – Zvýraznění3" xfId="15"/>
    <cellStyle name="60 % – Zvýraznění4" xfId="16"/>
    <cellStyle name="60 % – Zvýraznění5" xfId="17"/>
    <cellStyle name="60 % – Zvýraznění6" xfId="18"/>
    <cellStyle name="Celkem" xfId="19" builtinId="25" customBuiltin="1"/>
    <cellStyle name="Chybně" xfId="20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_POL.XLS" xfId="28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pageSetUpPr fitToPage="1"/>
  </sheetPr>
  <dimension ref="A1:BE55"/>
  <sheetViews>
    <sheetView zoomScale="125" zoomScaleNormal="125" workbookViewId="0">
      <selection activeCell="F32" sqref="F32:G32"/>
    </sheetView>
  </sheetViews>
  <sheetFormatPr defaultColWidth="8.85546875" defaultRowHeight="12.75" x14ac:dyDescent="0.2"/>
  <cols>
    <col min="1" max="1" width="2" customWidth="1"/>
    <col min="2" max="2" width="15" customWidth="1"/>
    <col min="3" max="3" width="15.85546875" customWidth="1"/>
    <col min="4" max="4" width="14.42578125" customWidth="1"/>
    <col min="5" max="5" width="13.42578125" customWidth="1"/>
    <col min="6" max="6" width="16.42578125" customWidth="1"/>
    <col min="7" max="7" width="15.28515625" customWidth="1"/>
  </cols>
  <sheetData>
    <row r="1" spans="1:57" ht="24.75" customHeight="1" thickBot="1" x14ac:dyDescent="0.25">
      <c r="A1" s="199" t="s">
        <v>0</v>
      </c>
      <c r="B1" s="199"/>
      <c r="C1" s="199"/>
      <c r="D1" s="199"/>
      <c r="E1" s="199"/>
      <c r="F1" s="199"/>
      <c r="G1" s="199"/>
    </row>
    <row r="2" spans="1:57" ht="12.75" customHeight="1" x14ac:dyDescent="0.2">
      <c r="A2" s="1" t="s">
        <v>1</v>
      </c>
      <c r="B2" s="2"/>
      <c r="C2" s="3" t="s">
        <v>89</v>
      </c>
      <c r="D2" s="3"/>
      <c r="E2" s="2"/>
      <c r="F2" s="4" t="s">
        <v>2</v>
      </c>
      <c r="G2" s="5"/>
    </row>
    <row r="3" spans="1:57" ht="3" hidden="1" customHeight="1" x14ac:dyDescent="0.2">
      <c r="A3" s="6"/>
      <c r="B3" s="7"/>
      <c r="C3" s="8"/>
      <c r="D3" s="8"/>
      <c r="E3" s="7"/>
      <c r="F3" s="9"/>
      <c r="G3" s="10"/>
    </row>
    <row r="4" spans="1:57" ht="12" customHeight="1" x14ac:dyDescent="0.2">
      <c r="A4" s="11" t="s">
        <v>3</v>
      </c>
      <c r="B4" s="7"/>
      <c r="C4" s="8" t="s">
        <v>4</v>
      </c>
      <c r="D4" s="8"/>
      <c r="E4" s="7"/>
      <c r="F4" s="9" t="s">
        <v>5</v>
      </c>
      <c r="G4" s="12"/>
    </row>
    <row r="5" spans="1:57" ht="12.95" customHeight="1" x14ac:dyDescent="0.2">
      <c r="A5" s="13"/>
      <c r="B5" s="14"/>
      <c r="C5" s="200" t="s">
        <v>105</v>
      </c>
      <c r="D5" s="201"/>
      <c r="E5" s="202"/>
      <c r="F5" s="9" t="s">
        <v>7</v>
      </c>
      <c r="G5" s="10"/>
    </row>
    <row r="6" spans="1:57" ht="12.95" customHeight="1" x14ac:dyDescent="0.2">
      <c r="A6" s="11" t="s">
        <v>8</v>
      </c>
      <c r="B6" s="7"/>
      <c r="C6" s="8" t="s">
        <v>9</v>
      </c>
      <c r="D6" s="8"/>
      <c r="E6" s="7"/>
      <c r="F6" s="15" t="s">
        <v>10</v>
      </c>
      <c r="G6" s="16"/>
      <c r="O6" s="17"/>
    </row>
    <row r="7" spans="1:57" ht="12.95" customHeight="1" x14ac:dyDescent="0.2">
      <c r="A7" s="18"/>
      <c r="B7" s="19"/>
      <c r="C7" s="200" t="s">
        <v>106</v>
      </c>
      <c r="D7" s="201"/>
      <c r="E7" s="202"/>
      <c r="F7" s="20" t="s">
        <v>11</v>
      </c>
      <c r="G7" s="16"/>
    </row>
    <row r="8" spans="1:57" x14ac:dyDescent="0.2">
      <c r="A8" s="21" t="s">
        <v>12</v>
      </c>
      <c r="B8" s="9"/>
      <c r="C8" s="203"/>
      <c r="D8" s="203"/>
      <c r="E8" s="204"/>
      <c r="F8" s="22" t="s">
        <v>13</v>
      </c>
      <c r="G8" s="23"/>
      <c r="H8" s="24"/>
      <c r="I8" s="25"/>
    </row>
    <row r="9" spans="1:57" x14ac:dyDescent="0.2">
      <c r="A9" s="21" t="s">
        <v>14</v>
      </c>
      <c r="B9" s="9"/>
      <c r="C9" s="203"/>
      <c r="D9" s="203"/>
      <c r="E9" s="204"/>
      <c r="F9" s="9"/>
      <c r="G9" s="26"/>
      <c r="H9" s="27"/>
    </row>
    <row r="10" spans="1:57" x14ac:dyDescent="0.2">
      <c r="A10" s="21" t="s">
        <v>15</v>
      </c>
      <c r="B10" s="9"/>
      <c r="C10" s="208"/>
      <c r="D10" s="208"/>
      <c r="E10" s="208"/>
      <c r="F10" s="28"/>
      <c r="G10" s="29"/>
      <c r="H10" s="30"/>
    </row>
    <row r="11" spans="1:57" ht="13.5" customHeight="1" x14ac:dyDescent="0.2">
      <c r="A11" s="21" t="s">
        <v>16</v>
      </c>
      <c r="B11" s="9"/>
      <c r="C11" s="203"/>
      <c r="D11" s="203"/>
      <c r="E11" s="203"/>
      <c r="F11" s="31" t="s">
        <v>17</v>
      </c>
      <c r="G11" s="32"/>
      <c r="H11" s="27"/>
      <c r="BA11" s="33"/>
      <c r="BB11" s="33"/>
      <c r="BC11" s="33"/>
      <c r="BD11" s="33"/>
      <c r="BE11" s="33"/>
    </row>
    <row r="12" spans="1:57" ht="12.75" customHeight="1" x14ac:dyDescent="0.2">
      <c r="A12" s="34" t="s">
        <v>18</v>
      </c>
      <c r="B12" s="7"/>
      <c r="C12" s="209"/>
      <c r="D12" s="209"/>
      <c r="E12" s="209"/>
      <c r="F12" s="35" t="s">
        <v>19</v>
      </c>
      <c r="G12" s="36"/>
      <c r="H12" s="27"/>
    </row>
    <row r="13" spans="1:57" ht="28.5" customHeight="1" thickBot="1" x14ac:dyDescent="0.25">
      <c r="A13" s="37" t="s">
        <v>20</v>
      </c>
      <c r="B13" s="38"/>
      <c r="C13" s="38"/>
      <c r="D13" s="38"/>
      <c r="E13" s="39"/>
      <c r="F13" s="39"/>
      <c r="G13" s="40"/>
      <c r="H13" s="27"/>
    </row>
    <row r="14" spans="1:57" ht="17.25" customHeight="1" thickBot="1" x14ac:dyDescent="0.25">
      <c r="A14" s="41" t="s">
        <v>21</v>
      </c>
      <c r="B14" s="42"/>
      <c r="C14" s="43"/>
      <c r="D14" s="44" t="s">
        <v>22</v>
      </c>
      <c r="E14" s="45"/>
      <c r="F14" s="45"/>
      <c r="G14" s="43"/>
    </row>
    <row r="15" spans="1:57" ht="15.95" customHeight="1" x14ac:dyDescent="0.2">
      <c r="A15" s="46"/>
      <c r="B15" s="47" t="s">
        <v>23</v>
      </c>
      <c r="C15" s="48"/>
      <c r="D15" s="49" t="str">
        <f>Rekapitulace!A17</f>
        <v>Ztížené výrobní podmínky</v>
      </c>
      <c r="E15" s="50"/>
      <c r="F15" s="51"/>
      <c r="G15" s="48"/>
    </row>
    <row r="16" spans="1:57" ht="15.95" customHeight="1" x14ac:dyDescent="0.2">
      <c r="A16" s="46" t="s">
        <v>24</v>
      </c>
      <c r="B16" s="47" t="s">
        <v>25</v>
      </c>
      <c r="C16" s="48"/>
      <c r="D16" s="52" t="str">
        <f>Rekapitulace!A18</f>
        <v>Oborová přirážka</v>
      </c>
      <c r="E16" s="53"/>
      <c r="F16" s="54"/>
      <c r="G16" s="48"/>
    </row>
    <row r="17" spans="1:7" ht="15.95" customHeight="1" x14ac:dyDescent="0.2">
      <c r="A17" s="46" t="s">
        <v>26</v>
      </c>
      <c r="B17" s="47" t="s">
        <v>27</v>
      </c>
      <c r="C17" s="48"/>
      <c r="D17" s="52" t="str">
        <f>Rekapitulace!A19</f>
        <v>Přesun stavebních kapacit</v>
      </c>
      <c r="E17" s="53"/>
      <c r="F17" s="54"/>
      <c r="G17" s="48"/>
    </row>
    <row r="18" spans="1:7" ht="15.95" customHeight="1" x14ac:dyDescent="0.2">
      <c r="A18" s="55" t="s">
        <v>28</v>
      </c>
      <c r="B18" s="56" t="s">
        <v>29</v>
      </c>
      <c r="C18" s="48"/>
      <c r="D18" s="52" t="str">
        <f>Rekapitulace!A20</f>
        <v>Mimostaveništní doprava</v>
      </c>
      <c r="E18" s="53"/>
      <c r="F18" s="54"/>
      <c r="G18" s="48"/>
    </row>
    <row r="19" spans="1:7" ht="15.95" customHeight="1" x14ac:dyDescent="0.2">
      <c r="A19" s="57" t="s">
        <v>30</v>
      </c>
      <c r="B19" s="47"/>
      <c r="C19" s="48"/>
      <c r="D19" s="58" t="str">
        <f>Rekapitulace!A21</f>
        <v>Zařízení staveniště</v>
      </c>
      <c r="E19" s="53"/>
      <c r="F19" s="54"/>
      <c r="G19" s="48"/>
    </row>
    <row r="20" spans="1:7" ht="15.95" customHeight="1" x14ac:dyDescent="0.2">
      <c r="A20" s="57"/>
      <c r="B20" s="47"/>
      <c r="C20" s="48"/>
      <c r="D20" s="52" t="str">
        <f>Rekapitulace!A22</f>
        <v>Provoz investora</v>
      </c>
      <c r="E20" s="53"/>
      <c r="F20" s="54"/>
      <c r="G20" s="48"/>
    </row>
    <row r="21" spans="1:7" ht="15.95" customHeight="1" x14ac:dyDescent="0.2">
      <c r="A21" s="57" t="s">
        <v>31</v>
      </c>
      <c r="B21" s="47"/>
      <c r="C21" s="48"/>
      <c r="D21" s="52" t="str">
        <f>Rekapitulace!A23</f>
        <v>Kompletační činnost (IČD)</v>
      </c>
      <c r="E21" s="53"/>
      <c r="F21" s="54"/>
      <c r="G21" s="48"/>
    </row>
    <row r="22" spans="1:7" ht="15.95" customHeight="1" x14ac:dyDescent="0.2">
      <c r="A22" s="59" t="s">
        <v>32</v>
      </c>
      <c r="B22" s="27"/>
      <c r="C22" s="48"/>
      <c r="D22" s="52" t="s">
        <v>33</v>
      </c>
      <c r="E22" s="53"/>
      <c r="F22" s="54"/>
      <c r="G22" s="48"/>
    </row>
    <row r="23" spans="1:7" ht="15.95" customHeight="1" thickBot="1" x14ac:dyDescent="0.25">
      <c r="A23" s="195" t="s">
        <v>34</v>
      </c>
      <c r="B23" s="196"/>
      <c r="C23" s="60"/>
      <c r="D23" s="61" t="s">
        <v>35</v>
      </c>
      <c r="E23" s="62"/>
      <c r="F23" s="63"/>
      <c r="G23" s="48"/>
    </row>
    <row r="24" spans="1:7" x14ac:dyDescent="0.2">
      <c r="A24" s="64" t="s">
        <v>36</v>
      </c>
      <c r="B24" s="65"/>
      <c r="C24" s="66"/>
      <c r="D24" s="65" t="s">
        <v>37</v>
      </c>
      <c r="E24" s="65"/>
      <c r="F24" s="67" t="s">
        <v>38</v>
      </c>
      <c r="G24" s="68"/>
    </row>
    <row r="25" spans="1:7" x14ac:dyDescent="0.2">
      <c r="A25" s="59" t="s">
        <v>39</v>
      </c>
      <c r="B25" s="27"/>
      <c r="C25" s="69"/>
      <c r="D25" s="27" t="s">
        <v>39</v>
      </c>
      <c r="F25" s="70" t="s">
        <v>39</v>
      </c>
      <c r="G25" s="71"/>
    </row>
    <row r="26" spans="1:7" ht="37.5" customHeight="1" x14ac:dyDescent="0.2">
      <c r="A26" s="59" t="s">
        <v>40</v>
      </c>
      <c r="B26" s="72"/>
      <c r="C26" s="181"/>
      <c r="D26" s="27" t="s">
        <v>40</v>
      </c>
      <c r="F26" s="70" t="s">
        <v>40</v>
      </c>
      <c r="G26" s="71"/>
    </row>
    <row r="27" spans="1:7" x14ac:dyDescent="0.2">
      <c r="A27" s="59"/>
      <c r="B27" s="73"/>
      <c r="C27" s="69"/>
      <c r="D27" s="27"/>
      <c r="F27" s="70"/>
      <c r="G27" s="71"/>
    </row>
    <row r="28" spans="1:7" x14ac:dyDescent="0.2">
      <c r="A28" s="59" t="s">
        <v>41</v>
      </c>
      <c r="B28" s="27"/>
      <c r="C28" s="69"/>
      <c r="D28" s="70" t="s">
        <v>42</v>
      </c>
      <c r="E28" s="69"/>
      <c r="F28" s="74" t="s">
        <v>42</v>
      </c>
      <c r="G28" s="71"/>
    </row>
    <row r="29" spans="1:7" ht="69" customHeight="1" x14ac:dyDescent="0.2">
      <c r="A29" s="59"/>
      <c r="B29" s="27"/>
      <c r="C29" s="75"/>
      <c r="D29" s="76"/>
      <c r="E29" s="75"/>
      <c r="F29" s="27"/>
      <c r="G29" s="71"/>
    </row>
    <row r="30" spans="1:7" x14ac:dyDescent="0.2">
      <c r="A30" s="77" t="s">
        <v>43</v>
      </c>
      <c r="B30" s="78"/>
      <c r="C30" s="79">
        <v>21</v>
      </c>
      <c r="D30" s="78" t="s">
        <v>44</v>
      </c>
      <c r="E30" s="80"/>
      <c r="F30" s="197"/>
      <c r="G30" s="198"/>
    </row>
    <row r="31" spans="1:7" x14ac:dyDescent="0.2">
      <c r="A31" s="77" t="s">
        <v>45</v>
      </c>
      <c r="B31" s="78"/>
      <c r="C31" s="79">
        <v>21</v>
      </c>
      <c r="D31" s="78" t="s">
        <v>46</v>
      </c>
      <c r="E31" s="80"/>
      <c r="F31" s="197"/>
      <c r="G31" s="198"/>
    </row>
    <row r="32" spans="1:7" x14ac:dyDescent="0.2">
      <c r="A32" s="77" t="s">
        <v>43</v>
      </c>
      <c r="B32" s="78"/>
      <c r="C32" s="79">
        <v>0</v>
      </c>
      <c r="D32" s="78" t="s">
        <v>46</v>
      </c>
      <c r="E32" s="80"/>
      <c r="F32" s="197"/>
      <c r="G32" s="198"/>
    </row>
    <row r="33" spans="1:8" x14ac:dyDescent="0.2">
      <c r="A33" s="77" t="s">
        <v>45</v>
      </c>
      <c r="B33" s="81"/>
      <c r="C33" s="82">
        <f>SazbaDPH2</f>
        <v>0</v>
      </c>
      <c r="D33" s="78" t="s">
        <v>46</v>
      </c>
      <c r="E33" s="54"/>
      <c r="F33" s="197"/>
      <c r="G33" s="198"/>
    </row>
    <row r="34" spans="1:8" s="86" customFormat="1" ht="19.5" customHeight="1" thickBot="1" x14ac:dyDescent="0.3">
      <c r="A34" s="83" t="s">
        <v>47</v>
      </c>
      <c r="B34" s="84"/>
      <c r="C34" s="84"/>
      <c r="D34" s="84"/>
      <c r="E34" s="85"/>
      <c r="F34" s="205"/>
      <c r="G34" s="206"/>
    </row>
    <row r="36" spans="1:8" x14ac:dyDescent="0.2">
      <c r="A36" s="87" t="s">
        <v>48</v>
      </c>
      <c r="B36" s="87"/>
      <c r="C36" s="87"/>
      <c r="D36" s="87"/>
      <c r="E36" s="87"/>
      <c r="F36" s="87"/>
      <c r="G36" s="87"/>
      <c r="H36" t="s">
        <v>6</v>
      </c>
    </row>
    <row r="37" spans="1:8" ht="14.25" customHeight="1" x14ac:dyDescent="0.2">
      <c r="A37" s="87"/>
      <c r="B37" s="207" t="s">
        <v>107</v>
      </c>
      <c r="C37" s="207"/>
      <c r="D37" s="207"/>
      <c r="E37" s="207"/>
      <c r="F37" s="207"/>
      <c r="G37" s="207"/>
      <c r="H37" t="s">
        <v>6</v>
      </c>
    </row>
    <row r="38" spans="1:8" ht="12.75" customHeight="1" x14ac:dyDescent="0.2">
      <c r="A38" s="88"/>
      <c r="B38" s="207"/>
      <c r="C38" s="207"/>
      <c r="D38" s="207"/>
      <c r="E38" s="207"/>
      <c r="F38" s="207"/>
      <c r="G38" s="207"/>
      <c r="H38" t="s">
        <v>6</v>
      </c>
    </row>
    <row r="39" spans="1:8" x14ac:dyDescent="0.2">
      <c r="A39" s="88"/>
      <c r="B39" s="207"/>
      <c r="C39" s="207"/>
      <c r="D39" s="207"/>
      <c r="E39" s="207"/>
      <c r="F39" s="207"/>
      <c r="G39" s="207"/>
      <c r="H39" t="s">
        <v>6</v>
      </c>
    </row>
    <row r="40" spans="1:8" x14ac:dyDescent="0.2">
      <c r="A40" s="88"/>
      <c r="B40" s="207"/>
      <c r="C40" s="207"/>
      <c r="D40" s="207"/>
      <c r="E40" s="207"/>
      <c r="F40" s="207"/>
      <c r="G40" s="207"/>
      <c r="H40" t="s">
        <v>6</v>
      </c>
    </row>
    <row r="41" spans="1:8" x14ac:dyDescent="0.2">
      <c r="A41" s="88"/>
      <c r="B41" s="207"/>
      <c r="C41" s="207"/>
      <c r="D41" s="207"/>
      <c r="E41" s="207"/>
      <c r="F41" s="207"/>
      <c r="G41" s="207"/>
      <c r="H41" t="s">
        <v>6</v>
      </c>
    </row>
    <row r="42" spans="1:8" x14ac:dyDescent="0.2">
      <c r="A42" s="88"/>
      <c r="B42" s="207"/>
      <c r="C42" s="207"/>
      <c r="D42" s="207"/>
      <c r="E42" s="207"/>
      <c r="F42" s="207"/>
      <c r="G42" s="207"/>
      <c r="H42" t="s">
        <v>6</v>
      </c>
    </row>
    <row r="43" spans="1:8" x14ac:dyDescent="0.2">
      <c r="A43" s="88"/>
      <c r="B43" s="207"/>
      <c r="C43" s="207"/>
      <c r="D43" s="207"/>
      <c r="E43" s="207"/>
      <c r="F43" s="207"/>
      <c r="G43" s="207"/>
      <c r="H43" t="s">
        <v>6</v>
      </c>
    </row>
    <row r="44" spans="1:8" x14ac:dyDescent="0.2">
      <c r="A44" s="88"/>
      <c r="B44" s="207"/>
      <c r="C44" s="207"/>
      <c r="D44" s="207"/>
      <c r="E44" s="207"/>
      <c r="F44" s="207"/>
      <c r="G44" s="207"/>
      <c r="H44" t="s">
        <v>6</v>
      </c>
    </row>
    <row r="45" spans="1:8" ht="0.75" customHeight="1" x14ac:dyDescent="0.2">
      <c r="A45" s="88"/>
      <c r="B45" s="207"/>
      <c r="C45" s="207"/>
      <c r="D45" s="207"/>
      <c r="E45" s="207"/>
      <c r="F45" s="207"/>
      <c r="G45" s="207"/>
      <c r="H45" t="s">
        <v>6</v>
      </c>
    </row>
    <row r="46" spans="1:8" x14ac:dyDescent="0.2">
      <c r="B46" s="194"/>
      <c r="C46" s="194"/>
      <c r="D46" s="194"/>
      <c r="E46" s="194"/>
      <c r="F46" s="194"/>
      <c r="G46" s="194"/>
    </row>
    <row r="47" spans="1:8" x14ac:dyDescent="0.2">
      <c r="B47" s="194"/>
      <c r="C47" s="194"/>
      <c r="D47" s="194"/>
      <c r="E47" s="194"/>
      <c r="F47" s="194"/>
      <c r="G47" s="194"/>
    </row>
    <row r="48" spans="1:8" x14ac:dyDescent="0.2">
      <c r="B48" s="194"/>
      <c r="C48" s="194"/>
      <c r="D48" s="194"/>
      <c r="E48" s="194"/>
      <c r="F48" s="194"/>
      <c r="G48" s="194"/>
    </row>
    <row r="49" spans="2:7" x14ac:dyDescent="0.2">
      <c r="B49" s="194"/>
      <c r="C49" s="194"/>
      <c r="D49" s="194"/>
      <c r="E49" s="194"/>
      <c r="F49" s="194"/>
      <c r="G49" s="194"/>
    </row>
    <row r="50" spans="2:7" x14ac:dyDescent="0.2">
      <c r="B50" s="194"/>
      <c r="C50" s="194"/>
      <c r="D50" s="194"/>
      <c r="E50" s="194"/>
      <c r="F50" s="194"/>
      <c r="G50" s="194"/>
    </row>
    <row r="51" spans="2:7" x14ac:dyDescent="0.2">
      <c r="B51" s="194"/>
      <c r="C51" s="194"/>
      <c r="D51" s="194"/>
      <c r="E51" s="194"/>
      <c r="F51" s="194"/>
      <c r="G51" s="194"/>
    </row>
    <row r="52" spans="2:7" x14ac:dyDescent="0.2">
      <c r="B52" s="194"/>
      <c r="C52" s="194"/>
      <c r="D52" s="194"/>
      <c r="E52" s="194"/>
      <c r="F52" s="194"/>
      <c r="G52" s="194"/>
    </row>
    <row r="53" spans="2:7" x14ac:dyDescent="0.2">
      <c r="B53" s="194"/>
      <c r="C53" s="194"/>
      <c r="D53" s="194"/>
      <c r="E53" s="194"/>
      <c r="F53" s="194"/>
      <c r="G53" s="194"/>
    </row>
    <row r="54" spans="2:7" x14ac:dyDescent="0.2">
      <c r="B54" s="194"/>
      <c r="C54" s="194"/>
      <c r="D54" s="194"/>
      <c r="E54" s="194"/>
      <c r="F54" s="194"/>
      <c r="G54" s="194"/>
    </row>
    <row r="55" spans="2:7" x14ac:dyDescent="0.2">
      <c r="B55" s="194"/>
      <c r="C55" s="194"/>
      <c r="D55" s="194"/>
      <c r="E55" s="194"/>
      <c r="F55" s="194"/>
      <c r="G55" s="194"/>
    </row>
  </sheetData>
  <mergeCells count="25">
    <mergeCell ref="C10:E10"/>
    <mergeCell ref="C12:E12"/>
    <mergeCell ref="C11:E11"/>
    <mergeCell ref="F33:G33"/>
    <mergeCell ref="F34:G34"/>
    <mergeCell ref="B37:G45"/>
    <mergeCell ref="B53:G53"/>
    <mergeCell ref="B47:G47"/>
    <mergeCell ref="B48:G48"/>
    <mergeCell ref="B46:G46"/>
    <mergeCell ref="A23:B23"/>
    <mergeCell ref="F30:G30"/>
    <mergeCell ref="F31:G31"/>
    <mergeCell ref="F32:G32"/>
    <mergeCell ref="A1:G1"/>
    <mergeCell ref="C5:E5"/>
    <mergeCell ref="C7:E7"/>
    <mergeCell ref="C8:E8"/>
    <mergeCell ref="C9:E9"/>
    <mergeCell ref="B54:G54"/>
    <mergeCell ref="B55:G55"/>
    <mergeCell ref="B49:G49"/>
    <mergeCell ref="B50:G50"/>
    <mergeCell ref="B51:G51"/>
    <mergeCell ref="B52:G52"/>
  </mergeCells>
  <phoneticPr fontId="0" type="noConversion"/>
  <pageMargins left="0.59055118110236227" right="0.39370078740157483" top="0.59055118110236227" bottom="0.98425196850393704" header="0.19685039370078741" footer="0.51181102362204722"/>
  <pageSetup paperSize="9" scale="94" orientation="portrait" blackAndWhite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>
    <pageSetUpPr fitToPage="1"/>
  </sheetPr>
  <dimension ref="A1:BE76"/>
  <sheetViews>
    <sheetView zoomScale="125" zoomScaleNormal="125" workbookViewId="0">
      <selection activeCell="I17" sqref="H17:I25"/>
    </sheetView>
  </sheetViews>
  <sheetFormatPr defaultColWidth="8.85546875"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5" customHeight="1" thickTop="1" x14ac:dyDescent="0.2">
      <c r="A1" s="212" t="s">
        <v>49</v>
      </c>
      <c r="B1" s="213"/>
      <c r="C1" s="219" t="str">
        <f>CONCATENATE(cisloobjektu," ",nazevobjektu)</f>
        <v xml:space="preserve"> Městská hala míčových sportů Vodova - Brno</v>
      </c>
      <c r="D1" s="220"/>
      <c r="E1" s="220"/>
      <c r="F1" s="220"/>
      <c r="G1" s="220"/>
      <c r="H1" s="220"/>
      <c r="I1" s="221"/>
    </row>
    <row r="2" spans="1:57" ht="13.5" thickBot="1" x14ac:dyDescent="0.25">
      <c r="A2" s="214" t="s">
        <v>50</v>
      </c>
      <c r="B2" s="215"/>
      <c r="C2" s="216" t="s">
        <v>108</v>
      </c>
      <c r="D2" s="217"/>
      <c r="E2" s="217"/>
      <c r="F2" s="217"/>
      <c r="G2" s="217"/>
      <c r="H2" s="217"/>
      <c r="I2" s="218"/>
    </row>
    <row r="3" spans="1:57" ht="13.5" thickTop="1" x14ac:dyDescent="0.2">
      <c r="F3" s="27"/>
    </row>
    <row r="4" spans="1:57" ht="19.5" customHeight="1" x14ac:dyDescent="0.25">
      <c r="A4" s="93" t="s">
        <v>51</v>
      </c>
      <c r="B4" s="94"/>
      <c r="C4" s="94"/>
      <c r="D4" s="94"/>
      <c r="E4" s="95"/>
      <c r="F4" s="94"/>
      <c r="G4" s="94"/>
      <c r="H4" s="94"/>
      <c r="I4" s="94"/>
    </row>
    <row r="5" spans="1:57" ht="13.5" thickBot="1" x14ac:dyDescent="0.25"/>
    <row r="6" spans="1:57" s="27" customFormat="1" ht="13.5" thickBot="1" x14ac:dyDescent="0.25">
      <c r="A6" s="96"/>
      <c r="B6" s="97" t="s">
        <v>52</v>
      </c>
      <c r="C6" s="97"/>
      <c r="D6" s="98"/>
      <c r="E6" s="99" t="s">
        <v>53</v>
      </c>
      <c r="F6" s="100" t="s">
        <v>54</v>
      </c>
      <c r="G6" s="100" t="s">
        <v>55</v>
      </c>
      <c r="H6" s="100" t="s">
        <v>56</v>
      </c>
      <c r="I6" s="101" t="s">
        <v>31</v>
      </c>
    </row>
    <row r="7" spans="1:57" s="27" customFormat="1" x14ac:dyDescent="0.2">
      <c r="A7" s="176" t="str">
        <f>Položky!B7</f>
        <v>712 Živičné krytiny</v>
      </c>
      <c r="B7" s="102"/>
      <c r="D7" s="103"/>
      <c r="E7" s="177"/>
      <c r="F7" s="178"/>
      <c r="G7" s="178"/>
      <c r="H7" s="178"/>
      <c r="I7" s="179"/>
    </row>
    <row r="8" spans="1:57" s="27" customFormat="1" x14ac:dyDescent="0.2">
      <c r="A8" s="176" t="str">
        <f>Položky!B16</f>
        <v>776 Přípravné práce</v>
      </c>
      <c r="B8" s="102"/>
      <c r="D8" s="103"/>
      <c r="E8" s="177"/>
      <c r="F8" s="178"/>
      <c r="G8" s="178"/>
      <c r="H8" s="178"/>
      <c r="I8" s="179"/>
    </row>
    <row r="9" spans="1:57" s="27" customFormat="1" x14ac:dyDescent="0.2">
      <c r="A9" s="176" t="str">
        <f>Položky!B21</f>
        <v>764 Klempířské konstrukce</v>
      </c>
      <c r="B9" s="102"/>
      <c r="D9" s="103"/>
      <c r="E9" s="177"/>
      <c r="F9" s="178"/>
      <c r="G9" s="178"/>
      <c r="H9" s="178"/>
      <c r="I9" s="179"/>
    </row>
    <row r="10" spans="1:57" s="27" customFormat="1" x14ac:dyDescent="0.2">
      <c r="A10" s="176" t="str">
        <f>Položky!B27</f>
        <v>210 Hromosvod</v>
      </c>
      <c r="B10" s="102"/>
      <c r="D10" s="103"/>
      <c r="E10" s="177"/>
      <c r="F10" s="178"/>
      <c r="G10" s="178"/>
      <c r="H10" s="178"/>
      <c r="I10" s="179"/>
    </row>
    <row r="11" spans="1:57" s="27" customFormat="1" ht="13.5" thickBot="1" x14ac:dyDescent="0.25">
      <c r="A11" s="176" t="str">
        <f>Položky!B32</f>
        <v>D96 Přesuny hmot</v>
      </c>
      <c r="B11" s="102"/>
      <c r="D11" s="103"/>
      <c r="E11" s="177"/>
      <c r="F11" s="178"/>
      <c r="G11" s="178"/>
      <c r="H11" s="178"/>
      <c r="I11" s="179"/>
    </row>
    <row r="12" spans="1:57" s="110" customFormat="1" ht="13.5" thickBot="1" x14ac:dyDescent="0.25">
      <c r="A12" s="104"/>
      <c r="B12" s="105" t="s">
        <v>57</v>
      </c>
      <c r="C12" s="105"/>
      <c r="D12" s="106"/>
      <c r="E12" s="107"/>
      <c r="F12" s="108"/>
      <c r="G12" s="108"/>
      <c r="H12" s="108"/>
      <c r="I12" s="109"/>
    </row>
    <row r="13" spans="1:57" x14ac:dyDescent="0.2">
      <c r="A13" s="27"/>
      <c r="B13" s="27"/>
      <c r="C13" s="27"/>
      <c r="D13" s="27"/>
      <c r="E13" s="27"/>
      <c r="F13" s="27"/>
      <c r="G13" s="27"/>
      <c r="H13" s="27"/>
      <c r="I13" s="27"/>
    </row>
    <row r="14" spans="1:57" ht="19.5" customHeight="1" x14ac:dyDescent="0.25">
      <c r="A14" s="94" t="s">
        <v>58</v>
      </c>
      <c r="B14" s="94"/>
      <c r="C14" s="94"/>
      <c r="D14" s="94"/>
      <c r="E14" s="94"/>
      <c r="F14" s="94"/>
      <c r="G14" s="111"/>
      <c r="H14" s="94"/>
      <c r="I14" s="94"/>
      <c r="BA14" s="33"/>
      <c r="BB14" s="33"/>
      <c r="BC14" s="33"/>
      <c r="BD14" s="33"/>
      <c r="BE14" s="33"/>
    </row>
    <row r="15" spans="1:57" ht="13.5" thickBot="1" x14ac:dyDescent="0.25"/>
    <row r="16" spans="1:57" x14ac:dyDescent="0.2">
      <c r="A16" s="64" t="s">
        <v>59</v>
      </c>
      <c r="B16" s="65"/>
      <c r="C16" s="65"/>
      <c r="D16" s="112"/>
      <c r="E16" s="113" t="s">
        <v>60</v>
      </c>
      <c r="F16" s="114" t="s">
        <v>61</v>
      </c>
      <c r="G16" s="115" t="s">
        <v>62</v>
      </c>
      <c r="H16" s="116"/>
      <c r="I16" s="117" t="s">
        <v>60</v>
      </c>
    </row>
    <row r="17" spans="1:53" x14ac:dyDescent="0.2">
      <c r="A17" s="118" t="s">
        <v>76</v>
      </c>
      <c r="B17" s="119"/>
      <c r="C17" s="119"/>
      <c r="D17" s="120"/>
      <c r="E17" s="121"/>
      <c r="F17" s="122"/>
      <c r="G17" s="123"/>
      <c r="H17" s="124"/>
      <c r="I17" s="125"/>
      <c r="BA17">
        <v>0</v>
      </c>
    </row>
    <row r="18" spans="1:53" x14ac:dyDescent="0.2">
      <c r="A18" s="118" t="s">
        <v>77</v>
      </c>
      <c r="B18" s="119"/>
      <c r="C18" s="119"/>
      <c r="D18" s="120"/>
      <c r="E18" s="121"/>
      <c r="F18" s="122"/>
      <c r="G18" s="123"/>
      <c r="H18" s="124"/>
      <c r="I18" s="125"/>
      <c r="BA18">
        <v>0</v>
      </c>
    </row>
    <row r="19" spans="1:53" x14ac:dyDescent="0.2">
      <c r="A19" s="118" t="s">
        <v>78</v>
      </c>
      <c r="B19" s="119"/>
      <c r="C19" s="119"/>
      <c r="D19" s="120"/>
      <c r="E19" s="121"/>
      <c r="F19" s="122"/>
      <c r="G19" s="123"/>
      <c r="H19" s="124"/>
      <c r="I19" s="125"/>
      <c r="BA19">
        <v>0</v>
      </c>
    </row>
    <row r="20" spans="1:53" x14ac:dyDescent="0.2">
      <c r="A20" s="118" t="s">
        <v>79</v>
      </c>
      <c r="B20" s="119"/>
      <c r="C20" s="119"/>
      <c r="D20" s="120"/>
      <c r="E20" s="121"/>
      <c r="F20" s="122"/>
      <c r="G20" s="123"/>
      <c r="H20" s="124"/>
      <c r="I20" s="125"/>
      <c r="BA20">
        <v>0</v>
      </c>
    </row>
    <row r="21" spans="1:53" x14ac:dyDescent="0.2">
      <c r="A21" s="118" t="s">
        <v>80</v>
      </c>
      <c r="B21" s="119"/>
      <c r="C21" s="119"/>
      <c r="D21" s="120"/>
      <c r="E21" s="121"/>
      <c r="F21" s="122"/>
      <c r="G21" s="123"/>
      <c r="H21" s="124"/>
      <c r="I21" s="125"/>
      <c r="BA21">
        <v>1</v>
      </c>
    </row>
    <row r="22" spans="1:53" x14ac:dyDescent="0.2">
      <c r="A22" s="118" t="s">
        <v>81</v>
      </c>
      <c r="B22" s="119"/>
      <c r="C22" s="119"/>
      <c r="D22" s="120"/>
      <c r="E22" s="121"/>
      <c r="F22" s="122"/>
      <c r="G22" s="123"/>
      <c r="H22" s="124"/>
      <c r="I22" s="125"/>
      <c r="BA22">
        <v>1</v>
      </c>
    </row>
    <row r="23" spans="1:53" x14ac:dyDescent="0.2">
      <c r="A23" s="118" t="s">
        <v>82</v>
      </c>
      <c r="B23" s="119"/>
      <c r="C23" s="119"/>
      <c r="D23" s="120"/>
      <c r="E23" s="121"/>
      <c r="F23" s="122"/>
      <c r="G23" s="123"/>
      <c r="H23" s="124"/>
      <c r="I23" s="125"/>
      <c r="BA23">
        <v>2</v>
      </c>
    </row>
    <row r="24" spans="1:53" x14ac:dyDescent="0.2">
      <c r="A24" s="118" t="s">
        <v>83</v>
      </c>
      <c r="B24" s="119"/>
      <c r="C24" s="119"/>
      <c r="D24" s="120"/>
      <c r="E24" s="121"/>
      <c r="F24" s="122"/>
      <c r="G24" s="123"/>
      <c r="H24" s="124"/>
      <c r="I24" s="125"/>
      <c r="BA24">
        <v>2</v>
      </c>
    </row>
    <row r="25" spans="1:53" ht="13.5" thickBot="1" x14ac:dyDescent="0.25">
      <c r="A25" s="126"/>
      <c r="B25" s="127" t="s">
        <v>63</v>
      </c>
      <c r="C25" s="128"/>
      <c r="D25" s="129"/>
      <c r="E25" s="130"/>
      <c r="F25" s="131"/>
      <c r="G25" s="131"/>
      <c r="H25" s="210"/>
      <c r="I25" s="211"/>
    </row>
    <row r="27" spans="1:53" x14ac:dyDescent="0.2">
      <c r="B27" s="110"/>
      <c r="F27" s="132"/>
      <c r="G27" s="133"/>
      <c r="H27" s="133"/>
      <c r="I27" s="134"/>
    </row>
    <row r="28" spans="1:53" x14ac:dyDescent="0.2">
      <c r="F28" s="132"/>
      <c r="G28" s="133"/>
      <c r="H28" s="133"/>
      <c r="I28" s="134"/>
    </row>
    <row r="29" spans="1:53" x14ac:dyDescent="0.2">
      <c r="F29" s="132"/>
      <c r="G29" s="133"/>
      <c r="H29" s="133"/>
      <c r="I29" s="134"/>
    </row>
    <row r="30" spans="1:53" x14ac:dyDescent="0.2">
      <c r="F30" s="132"/>
      <c r="G30" s="133"/>
      <c r="H30" s="133"/>
      <c r="I30" s="134"/>
    </row>
    <row r="31" spans="1:53" x14ac:dyDescent="0.2">
      <c r="F31" s="132"/>
      <c r="G31" s="133"/>
      <c r="H31" s="133"/>
      <c r="I31" s="134"/>
    </row>
    <row r="32" spans="1:53" x14ac:dyDescent="0.2">
      <c r="F32" s="132"/>
      <c r="G32" s="133"/>
      <c r="H32" s="133"/>
      <c r="I32" s="134"/>
    </row>
    <row r="33" spans="6:9" x14ac:dyDescent="0.2">
      <c r="F33" s="132"/>
      <c r="G33" s="133"/>
      <c r="H33" s="133"/>
      <c r="I33" s="134"/>
    </row>
    <row r="34" spans="6:9" x14ac:dyDescent="0.2">
      <c r="F34" s="132"/>
      <c r="G34" s="133"/>
      <c r="H34" s="133"/>
      <c r="I34" s="134"/>
    </row>
    <row r="35" spans="6:9" x14ac:dyDescent="0.2">
      <c r="F35" s="132"/>
      <c r="G35" s="133"/>
      <c r="H35" s="133"/>
      <c r="I35" s="134"/>
    </row>
    <row r="36" spans="6:9" x14ac:dyDescent="0.2">
      <c r="F36" s="132"/>
      <c r="G36" s="133"/>
      <c r="H36" s="133"/>
      <c r="I36" s="134"/>
    </row>
    <row r="37" spans="6:9" x14ac:dyDescent="0.2">
      <c r="F37" s="132"/>
      <c r="G37" s="133"/>
      <c r="H37" s="133"/>
      <c r="I37" s="134"/>
    </row>
    <row r="38" spans="6:9" x14ac:dyDescent="0.2">
      <c r="F38" s="132"/>
      <c r="G38" s="133"/>
      <c r="H38" s="133"/>
      <c r="I38" s="134"/>
    </row>
    <row r="39" spans="6:9" x14ac:dyDescent="0.2">
      <c r="F39" s="132"/>
      <c r="G39" s="133"/>
      <c r="H39" s="133"/>
      <c r="I39" s="134"/>
    </row>
    <row r="40" spans="6:9" x14ac:dyDescent="0.2">
      <c r="F40" s="132"/>
      <c r="G40" s="133"/>
      <c r="H40" s="133"/>
      <c r="I40" s="134"/>
    </row>
    <row r="41" spans="6:9" x14ac:dyDescent="0.2">
      <c r="F41" s="132"/>
      <c r="G41" s="133"/>
      <c r="H41" s="133"/>
      <c r="I41" s="134"/>
    </row>
    <row r="42" spans="6:9" x14ac:dyDescent="0.2">
      <c r="F42" s="132"/>
      <c r="G42" s="133"/>
      <c r="H42" s="133"/>
      <c r="I42" s="134"/>
    </row>
    <row r="43" spans="6:9" x14ac:dyDescent="0.2">
      <c r="F43" s="132"/>
      <c r="G43" s="133"/>
      <c r="H43" s="133"/>
      <c r="I43" s="134"/>
    </row>
    <row r="44" spans="6:9" x14ac:dyDescent="0.2">
      <c r="F44" s="132"/>
      <c r="G44" s="133"/>
      <c r="H44" s="133"/>
      <c r="I44" s="134"/>
    </row>
    <row r="45" spans="6:9" x14ac:dyDescent="0.2">
      <c r="F45" s="132"/>
      <c r="G45" s="133"/>
      <c r="H45" s="133"/>
      <c r="I45" s="134"/>
    </row>
    <row r="46" spans="6:9" x14ac:dyDescent="0.2">
      <c r="F46" s="132"/>
      <c r="G46" s="133"/>
      <c r="H46" s="133"/>
      <c r="I46" s="134"/>
    </row>
    <row r="47" spans="6:9" x14ac:dyDescent="0.2">
      <c r="F47" s="132"/>
      <c r="G47" s="133"/>
      <c r="H47" s="133"/>
      <c r="I47" s="134"/>
    </row>
    <row r="48" spans="6:9" x14ac:dyDescent="0.2">
      <c r="F48" s="132"/>
      <c r="G48" s="133"/>
      <c r="H48" s="133"/>
      <c r="I48" s="134"/>
    </row>
    <row r="49" spans="6:9" x14ac:dyDescent="0.2">
      <c r="F49" s="132"/>
      <c r="G49" s="133"/>
      <c r="H49" s="133"/>
      <c r="I49" s="134"/>
    </row>
    <row r="50" spans="6:9" x14ac:dyDescent="0.2">
      <c r="F50" s="132"/>
      <c r="G50" s="133"/>
      <c r="H50" s="133"/>
      <c r="I50" s="134"/>
    </row>
    <row r="51" spans="6:9" x14ac:dyDescent="0.2">
      <c r="F51" s="132"/>
      <c r="G51" s="133"/>
      <c r="H51" s="133"/>
      <c r="I51" s="134"/>
    </row>
    <row r="52" spans="6:9" x14ac:dyDescent="0.2">
      <c r="F52" s="132"/>
      <c r="G52" s="133"/>
      <c r="H52" s="133"/>
      <c r="I52" s="134"/>
    </row>
    <row r="53" spans="6:9" x14ac:dyDescent="0.2">
      <c r="F53" s="132"/>
      <c r="G53" s="133"/>
      <c r="H53" s="133"/>
      <c r="I53" s="134"/>
    </row>
    <row r="54" spans="6:9" x14ac:dyDescent="0.2">
      <c r="F54" s="132"/>
      <c r="G54" s="133"/>
      <c r="H54" s="133"/>
      <c r="I54" s="134"/>
    </row>
    <row r="55" spans="6:9" x14ac:dyDescent="0.2">
      <c r="F55" s="132"/>
      <c r="G55" s="133"/>
      <c r="H55" s="133"/>
      <c r="I55" s="134"/>
    </row>
    <row r="56" spans="6:9" x14ac:dyDescent="0.2">
      <c r="F56" s="132"/>
      <c r="G56" s="133"/>
      <c r="H56" s="133"/>
      <c r="I56" s="134"/>
    </row>
    <row r="57" spans="6:9" x14ac:dyDescent="0.2">
      <c r="F57" s="132"/>
      <c r="G57" s="133"/>
      <c r="H57" s="133"/>
      <c r="I57" s="134"/>
    </row>
    <row r="58" spans="6:9" x14ac:dyDescent="0.2">
      <c r="F58" s="132"/>
      <c r="G58" s="133"/>
      <c r="H58" s="133"/>
      <c r="I58" s="134"/>
    </row>
    <row r="59" spans="6:9" x14ac:dyDescent="0.2">
      <c r="F59" s="132"/>
      <c r="G59" s="133"/>
      <c r="H59" s="133"/>
      <c r="I59" s="134"/>
    </row>
    <row r="60" spans="6:9" x14ac:dyDescent="0.2">
      <c r="F60" s="132"/>
      <c r="G60" s="133"/>
      <c r="H60" s="133"/>
      <c r="I60" s="134"/>
    </row>
    <row r="61" spans="6:9" x14ac:dyDescent="0.2">
      <c r="F61" s="132"/>
      <c r="G61" s="133"/>
      <c r="H61" s="133"/>
      <c r="I61" s="134"/>
    </row>
    <row r="62" spans="6:9" x14ac:dyDescent="0.2">
      <c r="F62" s="132"/>
      <c r="G62" s="133"/>
      <c r="H62" s="133"/>
      <c r="I62" s="134"/>
    </row>
    <row r="63" spans="6:9" x14ac:dyDescent="0.2">
      <c r="F63" s="132"/>
      <c r="G63" s="133"/>
      <c r="H63" s="133"/>
      <c r="I63" s="134"/>
    </row>
    <row r="64" spans="6:9" x14ac:dyDescent="0.2">
      <c r="F64" s="132"/>
      <c r="G64" s="133"/>
      <c r="H64" s="133"/>
      <c r="I64" s="134"/>
    </row>
    <row r="65" spans="6:9" x14ac:dyDescent="0.2">
      <c r="F65" s="132"/>
      <c r="G65" s="133"/>
      <c r="H65" s="133"/>
      <c r="I65" s="134"/>
    </row>
    <row r="66" spans="6:9" x14ac:dyDescent="0.2">
      <c r="F66" s="132"/>
      <c r="G66" s="133"/>
      <c r="H66" s="133"/>
      <c r="I66" s="134"/>
    </row>
    <row r="67" spans="6:9" x14ac:dyDescent="0.2">
      <c r="F67" s="132"/>
      <c r="G67" s="133"/>
      <c r="H67" s="133"/>
      <c r="I67" s="134"/>
    </row>
    <row r="68" spans="6:9" x14ac:dyDescent="0.2">
      <c r="F68" s="132"/>
      <c r="G68" s="133"/>
      <c r="H68" s="133"/>
      <c r="I68" s="134"/>
    </row>
    <row r="69" spans="6:9" x14ac:dyDescent="0.2">
      <c r="F69" s="132"/>
      <c r="G69" s="133"/>
      <c r="H69" s="133"/>
      <c r="I69" s="134"/>
    </row>
    <row r="70" spans="6:9" x14ac:dyDescent="0.2">
      <c r="F70" s="132"/>
      <c r="G70" s="133"/>
      <c r="H70" s="133"/>
      <c r="I70" s="134"/>
    </row>
    <row r="71" spans="6:9" x14ac:dyDescent="0.2">
      <c r="F71" s="132"/>
      <c r="G71" s="133"/>
      <c r="H71" s="133"/>
      <c r="I71" s="134"/>
    </row>
    <row r="72" spans="6:9" x14ac:dyDescent="0.2">
      <c r="F72" s="132"/>
      <c r="G72" s="133"/>
      <c r="H72" s="133"/>
      <c r="I72" s="134"/>
    </row>
    <row r="73" spans="6:9" x14ac:dyDescent="0.2">
      <c r="F73" s="132"/>
      <c r="G73" s="133"/>
      <c r="H73" s="133"/>
      <c r="I73" s="134"/>
    </row>
    <row r="74" spans="6:9" x14ac:dyDescent="0.2">
      <c r="F74" s="132"/>
      <c r="G74" s="133"/>
      <c r="H74" s="133"/>
      <c r="I74" s="134"/>
    </row>
    <row r="75" spans="6:9" x14ac:dyDescent="0.2">
      <c r="F75" s="132"/>
      <c r="G75" s="133"/>
      <c r="H75" s="133"/>
      <c r="I75" s="134"/>
    </row>
    <row r="76" spans="6:9" x14ac:dyDescent="0.2">
      <c r="F76" s="132"/>
      <c r="G76" s="133"/>
      <c r="H76" s="133"/>
      <c r="I76" s="134"/>
    </row>
  </sheetData>
  <mergeCells count="5">
    <mergeCell ref="H25:I25"/>
    <mergeCell ref="A1:B1"/>
    <mergeCell ref="A2:B2"/>
    <mergeCell ref="C2:I2"/>
    <mergeCell ref="C1:I1"/>
  </mergeCells>
  <phoneticPr fontId="0" type="noConversion"/>
  <pageMargins left="0.59055118110236227" right="0.39370078740157483" top="0.59055118110236227" bottom="0.98425196850393704" header="0.19685039370078741" footer="0.51181102362204722"/>
  <pageSetup paperSize="9" scale="92" orientation="portrait" blackAndWhite="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CZ107"/>
  <sheetViews>
    <sheetView showGridLines="0" showZeros="0" tabSelected="1" zoomScale="150" zoomScaleNormal="150" workbookViewId="0">
      <selection activeCell="I10" sqref="I10"/>
    </sheetView>
  </sheetViews>
  <sheetFormatPr defaultColWidth="11.42578125" defaultRowHeight="12.75" x14ac:dyDescent="0.2"/>
  <cols>
    <col min="1" max="1" width="4.42578125" style="135" customWidth="1"/>
    <col min="2" max="2" width="11.42578125" style="135" customWidth="1"/>
    <col min="3" max="3" width="40.42578125" style="135" customWidth="1"/>
    <col min="4" max="4" width="5.42578125" style="135" customWidth="1"/>
    <col min="5" max="5" width="8.42578125" style="144" customWidth="1"/>
    <col min="6" max="6" width="9.85546875" style="135" customWidth="1"/>
    <col min="7" max="7" width="13.85546875" style="135" customWidth="1"/>
    <col min="8" max="11" width="11.42578125" style="135" customWidth="1"/>
    <col min="12" max="12" width="75.28515625" style="135" customWidth="1"/>
    <col min="13" max="13" width="45.28515625" style="135" customWidth="1"/>
    <col min="14" max="16384" width="11.42578125" style="135"/>
  </cols>
  <sheetData>
    <row r="1" spans="1:104" ht="15.75" x14ac:dyDescent="0.25">
      <c r="A1" s="231" t="s">
        <v>64</v>
      </c>
      <c r="B1" s="231"/>
      <c r="C1" s="231"/>
      <c r="D1" s="231"/>
      <c r="E1" s="231"/>
      <c r="F1" s="231"/>
      <c r="G1" s="231"/>
    </row>
    <row r="2" spans="1:104" ht="14.25" customHeight="1" thickBot="1" x14ac:dyDescent="0.25">
      <c r="B2" s="136"/>
      <c r="C2" s="137"/>
      <c r="D2" s="137"/>
      <c r="E2" s="138"/>
      <c r="F2" s="137"/>
      <c r="G2" s="137"/>
    </row>
    <row r="3" spans="1:104" ht="13.5" thickTop="1" x14ac:dyDescent="0.2">
      <c r="A3" s="212" t="s">
        <v>49</v>
      </c>
      <c r="B3" s="213"/>
      <c r="C3" s="89" t="str">
        <f>CONCATENATE(cislostavby," ",nazevstavby)</f>
        <v xml:space="preserve"> Objekt "Stará hala"</v>
      </c>
      <c r="D3" s="90"/>
      <c r="E3" s="139" t="s">
        <v>65</v>
      </c>
      <c r="F3" s="140">
        <f>Rekapitulace!H1</f>
        <v>0</v>
      </c>
      <c r="G3" s="141"/>
    </row>
    <row r="4" spans="1:104" ht="13.5" thickBot="1" x14ac:dyDescent="0.25">
      <c r="A4" s="232" t="s">
        <v>50</v>
      </c>
      <c r="B4" s="215"/>
      <c r="C4" s="91" t="str">
        <f>CONCATENATE(cisloobjektu," ",nazevobjektu)</f>
        <v xml:space="preserve"> Městská hala míčových sportů Vodova - Brno</v>
      </c>
      <c r="D4" s="92"/>
      <c r="E4" s="233">
        <f>Rekapitulace!G2</f>
        <v>0</v>
      </c>
      <c r="F4" s="234"/>
      <c r="G4" s="235"/>
    </row>
    <row r="5" spans="1:104" ht="9" customHeight="1" thickTop="1" x14ac:dyDescent="0.2">
      <c r="A5" s="142"/>
      <c r="B5" s="143"/>
      <c r="C5" s="143"/>
      <c r="G5" s="145"/>
    </row>
    <row r="6" spans="1:104" x14ac:dyDescent="0.2">
      <c r="A6" s="146" t="s">
        <v>66</v>
      </c>
      <c r="B6" s="226" t="s">
        <v>67</v>
      </c>
      <c r="C6" s="227"/>
      <c r="D6" s="147" t="s">
        <v>68</v>
      </c>
      <c r="E6" s="148" t="s">
        <v>69</v>
      </c>
      <c r="F6" s="147" t="s">
        <v>70</v>
      </c>
      <c r="G6" s="149" t="s">
        <v>71</v>
      </c>
    </row>
    <row r="7" spans="1:104" x14ac:dyDescent="0.2">
      <c r="A7" s="150" t="s">
        <v>72</v>
      </c>
      <c r="B7" s="224" t="s">
        <v>90</v>
      </c>
      <c r="C7" s="225"/>
      <c r="D7" s="151"/>
      <c r="E7" s="152"/>
      <c r="F7" s="152"/>
      <c r="G7" s="153"/>
      <c r="H7" s="154"/>
      <c r="I7" s="154"/>
      <c r="O7" s="155">
        <v>1</v>
      </c>
    </row>
    <row r="8" spans="1:104" ht="21.95" customHeight="1" x14ac:dyDescent="0.2">
      <c r="A8" s="156">
        <v>1</v>
      </c>
      <c r="B8" s="236" t="s">
        <v>95</v>
      </c>
      <c r="C8" s="237"/>
      <c r="D8" s="157" t="s">
        <v>74</v>
      </c>
      <c r="E8" s="158">
        <v>7286</v>
      </c>
      <c r="F8" s="158"/>
      <c r="G8" s="159">
        <f t="shared" ref="G8:G13" si="0">E8*F8</f>
        <v>0</v>
      </c>
      <c r="O8" s="155">
        <v>2</v>
      </c>
      <c r="AA8" s="135">
        <v>1</v>
      </c>
      <c r="AB8" s="135">
        <v>7</v>
      </c>
      <c r="AC8" s="135">
        <v>7</v>
      </c>
      <c r="AZ8" s="135">
        <v>2</v>
      </c>
      <c r="BA8" s="135">
        <f t="shared" ref="BA8:BA13" si="1">IF(AZ8=1,G8,0)</f>
        <v>0</v>
      </c>
      <c r="BB8" s="135">
        <f t="shared" ref="BB8:BB13" si="2">IF(AZ8=2,G8,0)</f>
        <v>0</v>
      </c>
      <c r="BC8" s="135">
        <f t="shared" ref="BC8:BC13" si="3">IF(AZ8=3,G8,0)</f>
        <v>0</v>
      </c>
      <c r="BD8" s="135">
        <f t="shared" ref="BD8:BD13" si="4">IF(AZ8=4,G8,0)</f>
        <v>0</v>
      </c>
      <c r="BE8" s="135">
        <f t="shared" ref="BE8:BE13" si="5">IF(AZ8=5,G8,0)</f>
        <v>0</v>
      </c>
      <c r="CA8" s="160">
        <v>1</v>
      </c>
      <c r="CB8" s="160">
        <v>7</v>
      </c>
      <c r="CZ8" s="135">
        <v>1.99999999999978E-4</v>
      </c>
    </row>
    <row r="9" spans="1:104" ht="23.1" customHeight="1" x14ac:dyDescent="0.2">
      <c r="A9" s="156">
        <v>2</v>
      </c>
      <c r="B9" s="228" t="s">
        <v>96</v>
      </c>
      <c r="C9" s="223"/>
      <c r="D9" s="157" t="s">
        <v>74</v>
      </c>
      <c r="E9" s="158">
        <v>437</v>
      </c>
      <c r="F9" s="158"/>
      <c r="G9" s="159">
        <f t="shared" si="0"/>
        <v>0</v>
      </c>
      <c r="O9" s="155">
        <v>2</v>
      </c>
      <c r="AA9" s="135">
        <v>1</v>
      </c>
      <c r="AB9" s="135">
        <v>7</v>
      </c>
      <c r="AC9" s="135">
        <v>7</v>
      </c>
      <c r="AZ9" s="135">
        <v>2</v>
      </c>
      <c r="BA9" s="135">
        <f t="shared" si="1"/>
        <v>0</v>
      </c>
      <c r="BB9" s="135">
        <f t="shared" si="2"/>
        <v>0</v>
      </c>
      <c r="BC9" s="135">
        <f t="shared" si="3"/>
        <v>0</v>
      </c>
      <c r="BD9" s="135">
        <f t="shared" si="4"/>
        <v>0</v>
      </c>
      <c r="BE9" s="135">
        <f t="shared" si="5"/>
        <v>0</v>
      </c>
      <c r="CA9" s="160">
        <v>1</v>
      </c>
      <c r="CB9" s="160">
        <v>7</v>
      </c>
      <c r="CZ9" s="135">
        <v>7.0000000000014495E-4</v>
      </c>
    </row>
    <row r="10" spans="1:104" ht="23.1" customHeight="1" x14ac:dyDescent="0.2">
      <c r="A10" s="156">
        <v>3</v>
      </c>
      <c r="B10" s="228" t="s">
        <v>102</v>
      </c>
      <c r="C10" s="223"/>
      <c r="D10" s="157" t="s">
        <v>74</v>
      </c>
      <c r="E10" s="158">
        <v>3643</v>
      </c>
      <c r="F10" s="158"/>
      <c r="G10" s="159">
        <f t="shared" si="0"/>
        <v>0</v>
      </c>
      <c r="O10" s="155">
        <v>2</v>
      </c>
      <c r="AA10" s="135">
        <v>12</v>
      </c>
      <c r="AB10" s="135">
        <v>0</v>
      </c>
      <c r="AC10" s="135">
        <v>3</v>
      </c>
      <c r="AZ10" s="135">
        <v>2</v>
      </c>
      <c r="BA10" s="135">
        <f t="shared" si="1"/>
        <v>0</v>
      </c>
      <c r="BB10" s="135">
        <f t="shared" si="2"/>
        <v>0</v>
      </c>
      <c r="BC10" s="135">
        <f t="shared" si="3"/>
        <v>0</v>
      </c>
      <c r="BD10" s="135">
        <f t="shared" si="4"/>
        <v>0</v>
      </c>
      <c r="BE10" s="135">
        <f t="shared" si="5"/>
        <v>0</v>
      </c>
      <c r="CA10" s="160">
        <v>12</v>
      </c>
      <c r="CB10" s="160">
        <v>0</v>
      </c>
      <c r="CZ10" s="135">
        <v>5.0000000000025597E-3</v>
      </c>
    </row>
    <row r="11" spans="1:104" ht="23.1" customHeight="1" x14ac:dyDescent="0.2">
      <c r="A11" s="156">
        <v>4</v>
      </c>
      <c r="B11" s="228" t="s">
        <v>103</v>
      </c>
      <c r="C11" s="223"/>
      <c r="D11" s="157" t="s">
        <v>74</v>
      </c>
      <c r="E11" s="158">
        <v>3643</v>
      </c>
      <c r="F11" s="158"/>
      <c r="G11" s="159">
        <f t="shared" si="0"/>
        <v>0</v>
      </c>
      <c r="O11" s="155">
        <v>2</v>
      </c>
      <c r="AA11" s="135">
        <v>12</v>
      </c>
      <c r="AB11" s="135">
        <v>0</v>
      </c>
      <c r="AC11" s="135">
        <v>2</v>
      </c>
      <c r="AZ11" s="135">
        <v>2</v>
      </c>
      <c r="BA11" s="135">
        <f t="shared" si="1"/>
        <v>0</v>
      </c>
      <c r="BB11" s="135">
        <f t="shared" si="2"/>
        <v>0</v>
      </c>
      <c r="BC11" s="135">
        <f t="shared" si="3"/>
        <v>0</v>
      </c>
      <c r="BD11" s="135">
        <f t="shared" si="4"/>
        <v>0</v>
      </c>
      <c r="BE11" s="135">
        <f t="shared" si="5"/>
        <v>0</v>
      </c>
      <c r="CA11" s="160">
        <v>12</v>
      </c>
      <c r="CB11" s="160">
        <v>0</v>
      </c>
      <c r="CZ11" s="135">
        <v>5.0000000000025597E-3</v>
      </c>
    </row>
    <row r="12" spans="1:104" ht="35.1" customHeight="1" x14ac:dyDescent="0.2">
      <c r="A12" s="156">
        <v>5</v>
      </c>
      <c r="B12" s="228" t="s">
        <v>104</v>
      </c>
      <c r="C12" s="223"/>
      <c r="D12" s="157" t="s">
        <v>74</v>
      </c>
      <c r="E12" s="158">
        <v>437</v>
      </c>
      <c r="F12" s="158"/>
      <c r="G12" s="159">
        <f t="shared" si="0"/>
        <v>0</v>
      </c>
      <c r="O12" s="155">
        <v>2</v>
      </c>
      <c r="AA12" s="135">
        <v>7</v>
      </c>
      <c r="AB12" s="135">
        <v>1001</v>
      </c>
      <c r="AC12" s="135">
        <v>5</v>
      </c>
      <c r="AZ12" s="135">
        <v>2</v>
      </c>
      <c r="BA12" s="135">
        <f t="shared" si="1"/>
        <v>0</v>
      </c>
      <c r="BB12" s="135">
        <f t="shared" si="2"/>
        <v>0</v>
      </c>
      <c r="BC12" s="135">
        <f t="shared" si="3"/>
        <v>0</v>
      </c>
      <c r="BD12" s="135">
        <f t="shared" si="4"/>
        <v>0</v>
      </c>
      <c r="BE12" s="135">
        <f t="shared" si="5"/>
        <v>0</v>
      </c>
      <c r="CA12" s="160">
        <v>7</v>
      </c>
      <c r="CB12" s="160">
        <v>1001</v>
      </c>
      <c r="CZ12" s="135">
        <v>0</v>
      </c>
    </row>
    <row r="13" spans="1:104" ht="12" customHeight="1" x14ac:dyDescent="0.2">
      <c r="A13" s="156">
        <v>6</v>
      </c>
      <c r="B13" s="228" t="s">
        <v>99</v>
      </c>
      <c r="C13" s="223"/>
      <c r="D13" s="157" t="s">
        <v>61</v>
      </c>
      <c r="E13" s="158">
        <f>G10+G11+G12</f>
        <v>0</v>
      </c>
      <c r="F13" s="182"/>
      <c r="G13" s="159">
        <f t="shared" si="0"/>
        <v>0</v>
      </c>
      <c r="O13" s="155">
        <v>2</v>
      </c>
      <c r="AA13" s="135">
        <v>7</v>
      </c>
      <c r="AB13" s="135">
        <v>1001</v>
      </c>
      <c r="AC13" s="135">
        <v>5</v>
      </c>
      <c r="AZ13" s="135">
        <v>2</v>
      </c>
      <c r="BA13" s="135">
        <f t="shared" si="1"/>
        <v>0</v>
      </c>
      <c r="BB13" s="135">
        <f t="shared" si="2"/>
        <v>0</v>
      </c>
      <c r="BC13" s="135">
        <f t="shared" si="3"/>
        <v>0</v>
      </c>
      <c r="BD13" s="135">
        <f t="shared" si="4"/>
        <v>0</v>
      </c>
      <c r="BE13" s="135">
        <f t="shared" si="5"/>
        <v>0</v>
      </c>
      <c r="CA13" s="160">
        <v>7</v>
      </c>
      <c r="CB13" s="160">
        <v>1001</v>
      </c>
      <c r="CZ13" s="135">
        <v>0</v>
      </c>
    </row>
    <row r="14" spans="1:104" x14ac:dyDescent="0.2">
      <c r="A14" s="161"/>
      <c r="B14" s="162" t="s">
        <v>73</v>
      </c>
      <c r="C14" s="163" t="str">
        <f>CONCATENATE(B7," ",C7)</f>
        <v xml:space="preserve">712 Živičné krytiny </v>
      </c>
      <c r="D14" s="164"/>
      <c r="E14" s="165"/>
      <c r="F14" s="166"/>
      <c r="G14" s="167">
        <f>SUM(G8:G13)</f>
        <v>0</v>
      </c>
      <c r="O14" s="155">
        <v>4</v>
      </c>
      <c r="BA14" s="168">
        <f>SUM(BA7:BA13)</f>
        <v>0</v>
      </c>
      <c r="BB14" s="168">
        <f>SUM(BB7:BB13)</f>
        <v>0</v>
      </c>
      <c r="BC14" s="168">
        <f>SUM(BC7:BC13)</f>
        <v>0</v>
      </c>
      <c r="BD14" s="168">
        <f>SUM(BD7:BD13)</f>
        <v>0</v>
      </c>
      <c r="BE14" s="168">
        <f>SUM(BE7:BE13)</f>
        <v>0</v>
      </c>
    </row>
    <row r="15" spans="1:104" ht="7.5" customHeight="1" x14ac:dyDescent="0.2">
      <c r="A15" s="188"/>
      <c r="B15" s="183"/>
      <c r="C15" s="184"/>
      <c r="D15" s="185"/>
      <c r="E15" s="186"/>
      <c r="F15" s="186"/>
      <c r="G15" s="187"/>
      <c r="O15" s="155"/>
      <c r="BA15" s="168"/>
      <c r="BB15" s="168"/>
      <c r="BC15" s="168"/>
      <c r="BD15" s="168"/>
      <c r="BE15" s="168"/>
    </row>
    <row r="16" spans="1:104" x14ac:dyDescent="0.2">
      <c r="A16" s="150" t="s">
        <v>72</v>
      </c>
      <c r="B16" s="224" t="s">
        <v>91</v>
      </c>
      <c r="C16" s="225"/>
      <c r="D16" s="151"/>
      <c r="E16" s="152"/>
      <c r="F16" s="152"/>
      <c r="G16" s="153"/>
      <c r="H16" s="154"/>
      <c r="I16" s="154"/>
      <c r="O16" s="155">
        <v>1</v>
      </c>
    </row>
    <row r="17" spans="1:104" ht="14.1" customHeight="1" x14ac:dyDescent="0.2">
      <c r="A17" s="156">
        <v>7</v>
      </c>
      <c r="B17" s="229" t="s">
        <v>84</v>
      </c>
      <c r="C17" s="230"/>
      <c r="D17" s="157" t="s">
        <v>74</v>
      </c>
      <c r="E17" s="158">
        <v>3643</v>
      </c>
      <c r="F17" s="158"/>
      <c r="G17" s="159">
        <f>E17*F17</f>
        <v>0</v>
      </c>
      <c r="O17" s="155">
        <v>2</v>
      </c>
      <c r="AA17" s="135">
        <v>1</v>
      </c>
      <c r="AB17" s="135">
        <v>7</v>
      </c>
      <c r="AC17" s="135">
        <v>7</v>
      </c>
      <c r="AZ17" s="135">
        <v>2</v>
      </c>
      <c r="BA17" s="135">
        <f>IF(AZ17=1,G17,0)</f>
        <v>0</v>
      </c>
      <c r="BB17" s="135">
        <f>IF(AZ17=2,G17,0)</f>
        <v>0</v>
      </c>
      <c r="BC17" s="135">
        <f>IF(AZ17=3,G17,0)</f>
        <v>0</v>
      </c>
      <c r="BD17" s="135">
        <f>IF(AZ17=4,G17,0)</f>
        <v>0</v>
      </c>
      <c r="BE17" s="135">
        <f>IF(AZ17=5,G17,0)</f>
        <v>0</v>
      </c>
      <c r="CA17" s="160">
        <v>1</v>
      </c>
      <c r="CB17" s="160">
        <v>7</v>
      </c>
      <c r="CZ17" s="135">
        <v>5.8999999999986797E-4</v>
      </c>
    </row>
    <row r="18" spans="1:104" x14ac:dyDescent="0.2">
      <c r="A18" s="156">
        <v>8</v>
      </c>
      <c r="B18" s="228" t="s">
        <v>85</v>
      </c>
      <c r="C18" s="223"/>
      <c r="D18" s="157" t="s">
        <v>74</v>
      </c>
      <c r="E18" s="158">
        <v>3643</v>
      </c>
      <c r="F18" s="158"/>
      <c r="G18" s="159">
        <f>E18*F18</f>
        <v>0</v>
      </c>
      <c r="O18" s="155">
        <v>2</v>
      </c>
      <c r="AA18" s="135">
        <v>1</v>
      </c>
      <c r="AB18" s="135">
        <v>7</v>
      </c>
      <c r="AC18" s="135">
        <v>7</v>
      </c>
      <c r="AZ18" s="135">
        <v>2</v>
      </c>
      <c r="BA18" s="135">
        <f>IF(AZ18=1,G18,0)</f>
        <v>0</v>
      </c>
      <c r="BB18" s="135">
        <f>IF(AZ18=2,G18,0)</f>
        <v>0</v>
      </c>
      <c r="BC18" s="135">
        <f>IF(AZ18=3,G18,0)</f>
        <v>0</v>
      </c>
      <c r="BD18" s="135">
        <f>IF(AZ18=4,G18,0)</f>
        <v>0</v>
      </c>
      <c r="BE18" s="135">
        <f>IF(AZ18=5,G18,0)</f>
        <v>0</v>
      </c>
      <c r="CA18" s="160">
        <v>1</v>
      </c>
      <c r="CB18" s="160">
        <v>7</v>
      </c>
      <c r="CZ18" s="135">
        <v>3.6000000000013799E-4</v>
      </c>
    </row>
    <row r="19" spans="1:104" x14ac:dyDescent="0.2">
      <c r="A19" s="161"/>
      <c r="B19" s="162" t="s">
        <v>73</v>
      </c>
      <c r="C19" s="163" t="str">
        <f>CONCATENATE(B16," ",C16)</f>
        <v xml:space="preserve">776 Přípravné práce </v>
      </c>
      <c r="D19" s="164"/>
      <c r="E19" s="165"/>
      <c r="F19" s="166"/>
      <c r="G19" s="167">
        <f>SUM(G17:G18)</f>
        <v>0</v>
      </c>
      <c r="O19" s="155">
        <v>4</v>
      </c>
      <c r="BA19" s="168">
        <f>SUM(BA16:BA18)</f>
        <v>0</v>
      </c>
      <c r="BB19" s="168">
        <f>SUM(BB16:BB18)</f>
        <v>0</v>
      </c>
      <c r="BC19" s="168">
        <f>SUM(BC16:BC18)</f>
        <v>0</v>
      </c>
      <c r="BD19" s="168">
        <f>SUM(BD16:BD18)</f>
        <v>0</v>
      </c>
      <c r="BE19" s="168">
        <f>SUM(BE16:BE18)</f>
        <v>0</v>
      </c>
    </row>
    <row r="20" spans="1:104" ht="7.5" customHeight="1" x14ac:dyDescent="0.2">
      <c r="A20" s="188"/>
      <c r="B20" s="183"/>
      <c r="C20" s="184"/>
      <c r="D20" s="185"/>
      <c r="E20" s="186"/>
      <c r="F20" s="186"/>
      <c r="G20" s="187"/>
      <c r="O20" s="155"/>
      <c r="BA20" s="168"/>
      <c r="BB20" s="168"/>
      <c r="BC20" s="168"/>
      <c r="BD20" s="168"/>
      <c r="BE20" s="168"/>
    </row>
    <row r="21" spans="1:104" x14ac:dyDescent="0.2">
      <c r="A21" s="150" t="s">
        <v>72</v>
      </c>
      <c r="B21" s="224" t="s">
        <v>92</v>
      </c>
      <c r="C21" s="225"/>
      <c r="D21" s="151"/>
      <c r="E21" s="152"/>
      <c r="F21" s="152"/>
      <c r="G21" s="153"/>
      <c r="H21" s="154"/>
      <c r="I21" s="154"/>
      <c r="O21" s="155">
        <v>1</v>
      </c>
    </row>
    <row r="22" spans="1:104" x14ac:dyDescent="0.2">
      <c r="A22" s="156">
        <v>9</v>
      </c>
      <c r="B22" s="222" t="s">
        <v>97</v>
      </c>
      <c r="C22" s="223"/>
      <c r="D22" s="157" t="s">
        <v>86</v>
      </c>
      <c r="E22" s="158">
        <v>96</v>
      </c>
      <c r="F22" s="158"/>
      <c r="G22" s="159">
        <f>E22*F22</f>
        <v>0</v>
      </c>
      <c r="O22" s="155">
        <v>2</v>
      </c>
      <c r="AA22" s="135">
        <v>1</v>
      </c>
      <c r="AB22" s="135">
        <v>7</v>
      </c>
      <c r="AC22" s="135">
        <v>7</v>
      </c>
      <c r="AZ22" s="135">
        <v>2</v>
      </c>
      <c r="BA22" s="135">
        <f>IF(AZ22=1,G22,0)</f>
        <v>0</v>
      </c>
      <c r="BB22" s="135">
        <f>IF(AZ22=2,G22,0)</f>
        <v>0</v>
      </c>
      <c r="BC22" s="135">
        <f>IF(AZ22=3,G22,0)</f>
        <v>0</v>
      </c>
      <c r="BD22" s="135">
        <f>IF(AZ22=4,G22,0)</f>
        <v>0</v>
      </c>
      <c r="BE22" s="135">
        <f>IF(AZ22=5,G22,0)</f>
        <v>0</v>
      </c>
      <c r="CA22" s="160">
        <v>1</v>
      </c>
      <c r="CB22" s="160">
        <v>7</v>
      </c>
      <c r="CZ22" s="135">
        <v>2.29999999999952E-4</v>
      </c>
    </row>
    <row r="23" spans="1:104" x14ac:dyDescent="0.2">
      <c r="A23" s="156">
        <v>10</v>
      </c>
      <c r="B23" s="222" t="s">
        <v>98</v>
      </c>
      <c r="C23" s="223"/>
      <c r="D23" s="157" t="s">
        <v>86</v>
      </c>
      <c r="E23" s="158">
        <v>116</v>
      </c>
      <c r="F23" s="158"/>
      <c r="G23" s="159">
        <f>E23*F23</f>
        <v>0</v>
      </c>
      <c r="O23" s="155">
        <v>2</v>
      </c>
      <c r="AA23" s="135">
        <v>1</v>
      </c>
      <c r="AB23" s="135">
        <v>7</v>
      </c>
      <c r="AC23" s="135">
        <v>7</v>
      </c>
      <c r="AZ23" s="135">
        <v>2</v>
      </c>
      <c r="BA23" s="135">
        <f>IF(AZ23=1,G23,0)</f>
        <v>0</v>
      </c>
      <c r="BB23" s="135">
        <f>IF(AZ23=2,G23,0)</f>
        <v>0</v>
      </c>
      <c r="BC23" s="135">
        <f>IF(AZ23=3,G23,0)</f>
        <v>0</v>
      </c>
      <c r="BD23" s="135">
        <f>IF(AZ23=4,G23,0)</f>
        <v>0</v>
      </c>
      <c r="BE23" s="135">
        <f>IF(AZ23=5,G23,0)</f>
        <v>0</v>
      </c>
      <c r="CA23" s="160">
        <v>1</v>
      </c>
      <c r="CB23" s="160">
        <v>7</v>
      </c>
      <c r="CZ23" s="135">
        <v>2.29999999999952E-4</v>
      </c>
    </row>
    <row r="24" spans="1:104" x14ac:dyDescent="0.2">
      <c r="A24" s="156">
        <v>11</v>
      </c>
      <c r="B24" s="222" t="s">
        <v>100</v>
      </c>
      <c r="C24" s="223"/>
      <c r="D24" s="157" t="s">
        <v>61</v>
      </c>
      <c r="E24" s="158">
        <f>G23</f>
        <v>0</v>
      </c>
      <c r="F24" s="182"/>
      <c r="G24" s="159">
        <f>E24*F24</f>
        <v>0</v>
      </c>
      <c r="O24" s="155">
        <v>2</v>
      </c>
      <c r="AA24" s="135">
        <v>1</v>
      </c>
      <c r="AB24" s="135">
        <v>7</v>
      </c>
      <c r="AC24" s="135">
        <v>7</v>
      </c>
      <c r="AZ24" s="135">
        <v>2</v>
      </c>
      <c r="BA24" s="135">
        <f>IF(AZ24=1,G24,0)</f>
        <v>0</v>
      </c>
      <c r="BB24" s="135">
        <f>IF(AZ24=2,G24,0)</f>
        <v>0</v>
      </c>
      <c r="BC24" s="135">
        <f>IF(AZ24=3,G24,0)</f>
        <v>0</v>
      </c>
      <c r="BD24" s="135">
        <f>IF(AZ24=4,G24,0)</f>
        <v>0</v>
      </c>
      <c r="BE24" s="135">
        <f>IF(AZ24=5,G24,0)</f>
        <v>0</v>
      </c>
      <c r="CA24" s="160">
        <v>1</v>
      </c>
      <c r="CB24" s="160">
        <v>7</v>
      </c>
      <c r="CZ24" s="135">
        <v>2.29999999999952E-4</v>
      </c>
    </row>
    <row r="25" spans="1:104" x14ac:dyDescent="0.2">
      <c r="A25" s="161"/>
      <c r="B25" s="162" t="s">
        <v>73</v>
      </c>
      <c r="C25" s="163" t="str">
        <f>CONCATENATE(B21," ",C21)</f>
        <v xml:space="preserve">764 Klempířské konstrukce </v>
      </c>
      <c r="D25" s="164"/>
      <c r="E25" s="165"/>
      <c r="F25" s="166"/>
      <c r="G25" s="167">
        <f>SUM(G22:G24)</f>
        <v>0</v>
      </c>
      <c r="O25" s="155">
        <v>4</v>
      </c>
      <c r="BA25" s="168">
        <f>SUM(BA21:BA24)</f>
        <v>0</v>
      </c>
      <c r="BB25" s="168">
        <f>SUM(BB21:BB24)</f>
        <v>0</v>
      </c>
      <c r="BC25" s="168">
        <f>SUM(BC21:BC24)</f>
        <v>0</v>
      </c>
      <c r="BD25" s="168">
        <f>SUM(BD21:BD24)</f>
        <v>0</v>
      </c>
      <c r="BE25" s="168">
        <f>SUM(BE21:BE24)</f>
        <v>0</v>
      </c>
    </row>
    <row r="26" spans="1:104" ht="6.75" customHeight="1" x14ac:dyDescent="0.2">
      <c r="A26" s="188"/>
      <c r="B26" s="189"/>
      <c r="C26" s="190"/>
      <c r="D26" s="191"/>
      <c r="E26" s="192"/>
      <c r="F26" s="192"/>
      <c r="G26" s="193"/>
      <c r="O26" s="155"/>
      <c r="BA26" s="168"/>
      <c r="BB26" s="168"/>
      <c r="BC26" s="168"/>
      <c r="BD26" s="168"/>
      <c r="BE26" s="168"/>
    </row>
    <row r="27" spans="1:104" x14ac:dyDescent="0.2">
      <c r="A27" s="150" t="s">
        <v>72</v>
      </c>
      <c r="B27" s="224" t="s">
        <v>93</v>
      </c>
      <c r="C27" s="225"/>
      <c r="D27" s="151"/>
      <c r="E27" s="152"/>
      <c r="F27" s="152"/>
      <c r="G27" s="153"/>
      <c r="H27" s="154"/>
      <c r="I27" s="154"/>
      <c r="O27" s="155">
        <v>1</v>
      </c>
    </row>
    <row r="28" spans="1:104" ht="21.95" customHeight="1" x14ac:dyDescent="0.2">
      <c r="A28" s="156">
        <v>12</v>
      </c>
      <c r="B28" s="228" t="s">
        <v>101</v>
      </c>
      <c r="C28" s="223"/>
      <c r="D28" s="157" t="s">
        <v>75</v>
      </c>
      <c r="E28" s="158">
        <v>1</v>
      </c>
      <c r="F28" s="158"/>
      <c r="G28" s="159">
        <f>E28*F28</f>
        <v>0</v>
      </c>
      <c r="O28" s="155">
        <v>2</v>
      </c>
      <c r="AA28" s="135">
        <v>1</v>
      </c>
      <c r="AB28" s="135">
        <v>7</v>
      </c>
      <c r="AC28" s="135">
        <v>7</v>
      </c>
      <c r="AZ28" s="135">
        <v>2</v>
      </c>
      <c r="BA28" s="135">
        <f>IF(AZ28=1,G28,0)</f>
        <v>0</v>
      </c>
      <c r="BB28" s="135">
        <f>IF(AZ28=2,G28,0)</f>
        <v>0</v>
      </c>
      <c r="BC28" s="135">
        <f>IF(AZ28=3,G28,0)</f>
        <v>0</v>
      </c>
      <c r="BD28" s="135">
        <f>IF(AZ28=4,G28,0)</f>
        <v>0</v>
      </c>
      <c r="BE28" s="135">
        <f>IF(AZ28=5,G28,0)</f>
        <v>0</v>
      </c>
      <c r="CA28" s="160">
        <v>1</v>
      </c>
      <c r="CB28" s="160">
        <v>7</v>
      </c>
      <c r="CZ28" s="135">
        <v>6.3000000000013002E-4</v>
      </c>
    </row>
    <row r="29" spans="1:104" x14ac:dyDescent="0.2">
      <c r="A29" s="156">
        <v>13</v>
      </c>
      <c r="B29" s="228" t="s">
        <v>87</v>
      </c>
      <c r="C29" s="223"/>
      <c r="D29" s="157" t="s">
        <v>75</v>
      </c>
      <c r="E29" s="158">
        <v>1</v>
      </c>
      <c r="F29" s="158"/>
      <c r="G29" s="159">
        <f>E29*F29</f>
        <v>0</v>
      </c>
      <c r="O29" s="155">
        <v>2</v>
      </c>
      <c r="AA29" s="135">
        <v>1</v>
      </c>
      <c r="AB29" s="135">
        <v>7</v>
      </c>
      <c r="AC29" s="135">
        <v>7</v>
      </c>
      <c r="AZ29" s="135">
        <v>2</v>
      </c>
      <c r="BA29" s="135">
        <f>IF(AZ29=1,G29,0)</f>
        <v>0</v>
      </c>
      <c r="BB29" s="135">
        <f>IF(AZ29=2,G29,0)</f>
        <v>0</v>
      </c>
      <c r="BC29" s="135">
        <f>IF(AZ29=3,G29,0)</f>
        <v>0</v>
      </c>
      <c r="BD29" s="135">
        <f>IF(AZ29=4,G29,0)</f>
        <v>0</v>
      </c>
      <c r="BE29" s="135">
        <f>IF(AZ29=5,G29,0)</f>
        <v>0</v>
      </c>
      <c r="CA29" s="160">
        <v>1</v>
      </c>
      <c r="CB29" s="160">
        <v>7</v>
      </c>
      <c r="CZ29" s="135">
        <v>3.6000000000013799E-4</v>
      </c>
    </row>
    <row r="30" spans="1:104" x14ac:dyDescent="0.2">
      <c r="A30" s="161"/>
      <c r="B30" s="162" t="s">
        <v>73</v>
      </c>
      <c r="C30" s="163" t="str">
        <f>CONCATENATE(B27," ",C27)</f>
        <v xml:space="preserve">210 Hromosvod </v>
      </c>
      <c r="D30" s="164"/>
      <c r="E30" s="165"/>
      <c r="F30" s="166"/>
      <c r="G30" s="167">
        <f>SUM(G28:G29)</f>
        <v>0</v>
      </c>
      <c r="O30" s="155">
        <v>4</v>
      </c>
      <c r="BA30" s="168">
        <f>SUM(BA27:BA29)</f>
        <v>0</v>
      </c>
      <c r="BB30" s="168">
        <f>SUM(BB27:BB29)</f>
        <v>0</v>
      </c>
      <c r="BC30" s="168">
        <f>SUM(BC27:BC29)</f>
        <v>0</v>
      </c>
      <c r="BD30" s="168">
        <f>SUM(BD27:BD29)</f>
        <v>0</v>
      </c>
      <c r="BE30" s="168">
        <f>SUM(BE27:BE29)</f>
        <v>0</v>
      </c>
    </row>
    <row r="31" spans="1:104" ht="6.75" customHeight="1" x14ac:dyDescent="0.2">
      <c r="A31" s="188"/>
      <c r="B31" s="183"/>
      <c r="C31" s="184"/>
      <c r="D31" s="185"/>
      <c r="E31" s="186"/>
      <c r="F31" s="186"/>
      <c r="G31" s="187"/>
      <c r="O31" s="155"/>
      <c r="BA31" s="168"/>
      <c r="BB31" s="168"/>
      <c r="BC31" s="168"/>
      <c r="BD31" s="168"/>
      <c r="BE31" s="168"/>
    </row>
    <row r="32" spans="1:104" x14ac:dyDescent="0.2">
      <c r="A32" s="150" t="s">
        <v>72</v>
      </c>
      <c r="B32" s="224" t="s">
        <v>94</v>
      </c>
      <c r="C32" s="225"/>
      <c r="D32" s="151"/>
      <c r="E32" s="152"/>
      <c r="F32" s="152"/>
      <c r="G32" s="153"/>
      <c r="H32" s="154"/>
      <c r="I32" s="154"/>
      <c r="O32" s="155">
        <v>1</v>
      </c>
    </row>
    <row r="33" spans="1:104" x14ac:dyDescent="0.2">
      <c r="A33" s="156">
        <v>14</v>
      </c>
      <c r="B33" s="222" t="s">
        <v>88</v>
      </c>
      <c r="C33" s="223"/>
      <c r="D33" s="157" t="s">
        <v>75</v>
      </c>
      <c r="E33" s="158">
        <v>1</v>
      </c>
      <c r="F33" s="158"/>
      <c r="G33" s="159">
        <f>E33*F33</f>
        <v>0</v>
      </c>
      <c r="I33" s="180"/>
      <c r="O33" s="155">
        <v>2</v>
      </c>
      <c r="AA33" s="135">
        <v>8</v>
      </c>
      <c r="AB33" s="135">
        <v>0</v>
      </c>
      <c r="AC33" s="135">
        <v>3</v>
      </c>
      <c r="AZ33" s="135">
        <v>1</v>
      </c>
      <c r="BA33" s="135">
        <f>IF(AZ33=1,G33,0)</f>
        <v>0</v>
      </c>
      <c r="BB33" s="135">
        <f>IF(AZ33=2,G33,0)</f>
        <v>0</v>
      </c>
      <c r="BC33" s="135">
        <f>IF(AZ33=3,G33,0)</f>
        <v>0</v>
      </c>
      <c r="BD33" s="135">
        <f>IF(AZ33=4,G33,0)</f>
        <v>0</v>
      </c>
      <c r="BE33" s="135">
        <f>IF(AZ33=5,G33,0)</f>
        <v>0</v>
      </c>
      <c r="CA33" s="160">
        <v>8</v>
      </c>
      <c r="CB33" s="160">
        <v>0</v>
      </c>
      <c r="CZ33" s="135">
        <v>0</v>
      </c>
    </row>
    <row r="34" spans="1:104" x14ac:dyDescent="0.2">
      <c r="A34" s="161"/>
      <c r="B34" s="162" t="s">
        <v>73</v>
      </c>
      <c r="C34" s="163" t="str">
        <f>CONCATENATE(B32," ",C32)</f>
        <v xml:space="preserve">D96 Přesuny hmot </v>
      </c>
      <c r="D34" s="164"/>
      <c r="E34" s="165"/>
      <c r="F34" s="166"/>
      <c r="G34" s="167">
        <f>SUM(G32:G33)</f>
        <v>0</v>
      </c>
      <c r="O34" s="155">
        <v>4</v>
      </c>
      <c r="BA34" s="168">
        <f>SUM(BA32:BA33)</f>
        <v>0</v>
      </c>
      <c r="BB34" s="168">
        <f>SUM(BB32:BB33)</f>
        <v>0</v>
      </c>
      <c r="BC34" s="168">
        <f>SUM(BC32:BC33)</f>
        <v>0</v>
      </c>
      <c r="BD34" s="168">
        <f>SUM(BD32:BD33)</f>
        <v>0</v>
      </c>
      <c r="BE34" s="168">
        <f>SUM(BE32:BE33)</f>
        <v>0</v>
      </c>
    </row>
    <row r="35" spans="1:104" x14ac:dyDescent="0.2">
      <c r="E35" s="135"/>
    </row>
    <row r="36" spans="1:104" x14ac:dyDescent="0.2">
      <c r="E36" s="135"/>
    </row>
    <row r="37" spans="1:104" x14ac:dyDescent="0.2">
      <c r="E37" s="135"/>
    </row>
    <row r="38" spans="1:104" x14ac:dyDescent="0.2">
      <c r="E38" s="135"/>
    </row>
    <row r="39" spans="1:104" x14ac:dyDescent="0.2">
      <c r="E39" s="135"/>
    </row>
    <row r="40" spans="1:104" x14ac:dyDescent="0.2">
      <c r="E40" s="135"/>
    </row>
    <row r="41" spans="1:104" x14ac:dyDescent="0.2">
      <c r="E41" s="135"/>
    </row>
    <row r="42" spans="1:104" x14ac:dyDescent="0.2">
      <c r="E42" s="135"/>
    </row>
    <row r="43" spans="1:104" x14ac:dyDescent="0.2">
      <c r="E43" s="135"/>
    </row>
    <row r="44" spans="1:104" x14ac:dyDescent="0.2">
      <c r="E44" s="135"/>
    </row>
    <row r="45" spans="1:104" x14ac:dyDescent="0.2">
      <c r="E45" s="135"/>
    </row>
    <row r="46" spans="1:104" x14ac:dyDescent="0.2">
      <c r="E46" s="135"/>
    </row>
    <row r="47" spans="1:104" x14ac:dyDescent="0.2">
      <c r="E47" s="135"/>
    </row>
    <row r="48" spans="1:104" x14ac:dyDescent="0.2">
      <c r="E48" s="135"/>
    </row>
    <row r="49" spans="1:7" x14ac:dyDescent="0.2">
      <c r="E49" s="135"/>
    </row>
    <row r="50" spans="1:7" x14ac:dyDescent="0.2">
      <c r="E50" s="135"/>
    </row>
    <row r="51" spans="1:7" x14ac:dyDescent="0.2">
      <c r="E51" s="135"/>
    </row>
    <row r="52" spans="1:7" x14ac:dyDescent="0.2">
      <c r="E52" s="135"/>
    </row>
    <row r="53" spans="1:7" x14ac:dyDescent="0.2">
      <c r="E53" s="135"/>
    </row>
    <row r="54" spans="1:7" x14ac:dyDescent="0.2">
      <c r="E54" s="135"/>
    </row>
    <row r="55" spans="1:7" x14ac:dyDescent="0.2">
      <c r="E55" s="135"/>
    </row>
    <row r="56" spans="1:7" x14ac:dyDescent="0.2">
      <c r="E56" s="135"/>
    </row>
    <row r="57" spans="1:7" x14ac:dyDescent="0.2">
      <c r="E57" s="135"/>
    </row>
    <row r="58" spans="1:7" x14ac:dyDescent="0.2">
      <c r="A58" s="169"/>
      <c r="B58" s="169"/>
      <c r="C58" s="169"/>
      <c r="D58" s="169"/>
      <c r="E58" s="169"/>
      <c r="F58" s="169"/>
      <c r="G58" s="169"/>
    </row>
    <row r="59" spans="1:7" x14ac:dyDescent="0.2">
      <c r="A59" s="169"/>
      <c r="B59" s="169"/>
      <c r="C59" s="169"/>
      <c r="D59" s="169"/>
      <c r="E59" s="169"/>
      <c r="F59" s="169"/>
      <c r="G59" s="169"/>
    </row>
    <row r="60" spans="1:7" x14ac:dyDescent="0.2">
      <c r="A60" s="169"/>
      <c r="B60" s="169"/>
      <c r="C60" s="169"/>
      <c r="D60" s="169"/>
      <c r="E60" s="169"/>
      <c r="F60" s="169"/>
      <c r="G60" s="169"/>
    </row>
    <row r="61" spans="1:7" x14ac:dyDescent="0.2">
      <c r="A61" s="169"/>
      <c r="B61" s="169"/>
      <c r="C61" s="169"/>
      <c r="D61" s="169"/>
      <c r="E61" s="169"/>
      <c r="F61" s="169"/>
      <c r="G61" s="169"/>
    </row>
    <row r="62" spans="1:7" x14ac:dyDescent="0.2">
      <c r="E62" s="135"/>
    </row>
    <row r="63" spans="1:7" x14ac:dyDescent="0.2">
      <c r="E63" s="135"/>
    </row>
    <row r="64" spans="1:7" x14ac:dyDescent="0.2">
      <c r="E64" s="135"/>
    </row>
    <row r="65" spans="5:5" x14ac:dyDescent="0.2">
      <c r="E65" s="135"/>
    </row>
    <row r="66" spans="5:5" x14ac:dyDescent="0.2">
      <c r="E66" s="135"/>
    </row>
    <row r="67" spans="5:5" x14ac:dyDescent="0.2">
      <c r="E67" s="135"/>
    </row>
    <row r="68" spans="5:5" x14ac:dyDescent="0.2">
      <c r="E68" s="135"/>
    </row>
    <row r="69" spans="5:5" x14ac:dyDescent="0.2">
      <c r="E69" s="135"/>
    </row>
    <row r="70" spans="5:5" x14ac:dyDescent="0.2">
      <c r="E70" s="135"/>
    </row>
    <row r="71" spans="5:5" x14ac:dyDescent="0.2">
      <c r="E71" s="135"/>
    </row>
    <row r="72" spans="5:5" x14ac:dyDescent="0.2">
      <c r="E72" s="135"/>
    </row>
    <row r="73" spans="5:5" x14ac:dyDescent="0.2">
      <c r="E73" s="135"/>
    </row>
    <row r="74" spans="5:5" x14ac:dyDescent="0.2">
      <c r="E74" s="135"/>
    </row>
    <row r="75" spans="5:5" x14ac:dyDescent="0.2">
      <c r="E75" s="135"/>
    </row>
    <row r="76" spans="5:5" x14ac:dyDescent="0.2">
      <c r="E76" s="135"/>
    </row>
    <row r="77" spans="5:5" x14ac:dyDescent="0.2">
      <c r="E77" s="135"/>
    </row>
    <row r="78" spans="5:5" x14ac:dyDescent="0.2">
      <c r="E78" s="135"/>
    </row>
    <row r="79" spans="5:5" x14ac:dyDescent="0.2">
      <c r="E79" s="135"/>
    </row>
    <row r="80" spans="5:5" x14ac:dyDescent="0.2">
      <c r="E80" s="135"/>
    </row>
    <row r="81" spans="1:7" x14ac:dyDescent="0.2">
      <c r="E81" s="135"/>
    </row>
    <row r="82" spans="1:7" x14ac:dyDescent="0.2">
      <c r="E82" s="135"/>
    </row>
    <row r="83" spans="1:7" x14ac:dyDescent="0.2">
      <c r="E83" s="135"/>
    </row>
    <row r="84" spans="1:7" x14ac:dyDescent="0.2">
      <c r="E84" s="135"/>
    </row>
    <row r="85" spans="1:7" x14ac:dyDescent="0.2">
      <c r="E85" s="135"/>
    </row>
    <row r="86" spans="1:7" x14ac:dyDescent="0.2">
      <c r="E86" s="135"/>
    </row>
    <row r="87" spans="1:7" x14ac:dyDescent="0.2">
      <c r="E87" s="135"/>
    </row>
    <row r="88" spans="1:7" x14ac:dyDescent="0.2">
      <c r="E88" s="135"/>
    </row>
    <row r="89" spans="1:7" x14ac:dyDescent="0.2">
      <c r="E89" s="135"/>
    </row>
    <row r="90" spans="1:7" x14ac:dyDescent="0.2">
      <c r="E90" s="135"/>
    </row>
    <row r="91" spans="1:7" x14ac:dyDescent="0.2">
      <c r="E91" s="135"/>
    </row>
    <row r="92" spans="1:7" x14ac:dyDescent="0.2">
      <c r="E92" s="135"/>
    </row>
    <row r="93" spans="1:7" x14ac:dyDescent="0.2">
      <c r="A93" s="170"/>
      <c r="B93" s="170"/>
    </row>
    <row r="94" spans="1:7" x14ac:dyDescent="0.2">
      <c r="A94" s="169"/>
      <c r="B94" s="169"/>
      <c r="C94" s="171"/>
      <c r="D94" s="171"/>
      <c r="E94" s="172"/>
      <c r="F94" s="171"/>
      <c r="G94" s="173"/>
    </row>
    <row r="95" spans="1:7" x14ac:dyDescent="0.2">
      <c r="A95" s="174"/>
      <c r="B95" s="174"/>
      <c r="C95" s="169"/>
      <c r="D95" s="169"/>
      <c r="E95" s="175"/>
      <c r="F95" s="169"/>
      <c r="G95" s="169"/>
    </row>
    <row r="96" spans="1:7" x14ac:dyDescent="0.2">
      <c r="A96" s="169"/>
      <c r="B96" s="169"/>
      <c r="C96" s="169"/>
      <c r="D96" s="169"/>
      <c r="E96" s="175"/>
      <c r="F96" s="169"/>
      <c r="G96" s="169"/>
    </row>
    <row r="97" spans="1:7" x14ac:dyDescent="0.2">
      <c r="A97" s="169"/>
      <c r="B97" s="169"/>
      <c r="C97" s="169"/>
      <c r="D97" s="169"/>
      <c r="E97" s="175"/>
      <c r="F97" s="169"/>
      <c r="G97" s="169"/>
    </row>
    <row r="98" spans="1:7" x14ac:dyDescent="0.2">
      <c r="A98" s="169"/>
      <c r="B98" s="169"/>
      <c r="C98" s="169"/>
      <c r="D98" s="169"/>
      <c r="E98" s="175"/>
      <c r="F98" s="169"/>
      <c r="G98" s="169"/>
    </row>
    <row r="99" spans="1:7" x14ac:dyDescent="0.2">
      <c r="A99" s="169"/>
      <c r="B99" s="169"/>
      <c r="C99" s="169"/>
      <c r="D99" s="169"/>
      <c r="E99" s="175"/>
      <c r="F99" s="169"/>
      <c r="G99" s="169"/>
    </row>
    <row r="100" spans="1:7" x14ac:dyDescent="0.2">
      <c r="A100" s="169"/>
      <c r="B100" s="169"/>
      <c r="C100" s="169"/>
      <c r="D100" s="169"/>
      <c r="E100" s="175"/>
      <c r="F100" s="169"/>
      <c r="G100" s="169"/>
    </row>
    <row r="101" spans="1:7" x14ac:dyDescent="0.2">
      <c r="A101" s="169"/>
      <c r="B101" s="169"/>
      <c r="C101" s="169"/>
      <c r="D101" s="169"/>
      <c r="E101" s="175"/>
      <c r="F101" s="169"/>
      <c r="G101" s="169"/>
    </row>
    <row r="102" spans="1:7" x14ac:dyDescent="0.2">
      <c r="A102" s="169"/>
      <c r="B102" s="169"/>
      <c r="C102" s="169"/>
      <c r="D102" s="169"/>
      <c r="E102" s="175"/>
      <c r="F102" s="169"/>
      <c r="G102" s="169"/>
    </row>
    <row r="103" spans="1:7" x14ac:dyDescent="0.2">
      <c r="A103" s="169"/>
      <c r="B103" s="169"/>
      <c r="C103" s="169"/>
      <c r="D103" s="169"/>
      <c r="E103" s="175"/>
      <c r="F103" s="169"/>
      <c r="G103" s="169"/>
    </row>
    <row r="104" spans="1:7" x14ac:dyDescent="0.2">
      <c r="A104" s="169"/>
      <c r="B104" s="169"/>
      <c r="C104" s="169"/>
      <c r="D104" s="169"/>
      <c r="E104" s="175"/>
      <c r="F104" s="169"/>
      <c r="G104" s="169"/>
    </row>
    <row r="105" spans="1:7" x14ac:dyDescent="0.2">
      <c r="A105" s="169"/>
      <c r="B105" s="169"/>
      <c r="C105" s="169"/>
      <c r="D105" s="169"/>
      <c r="E105" s="175"/>
      <c r="F105" s="169"/>
      <c r="G105" s="169"/>
    </row>
    <row r="106" spans="1:7" x14ac:dyDescent="0.2">
      <c r="A106" s="169"/>
      <c r="B106" s="169"/>
      <c r="C106" s="169"/>
      <c r="D106" s="169"/>
      <c r="E106" s="175"/>
      <c r="F106" s="169"/>
      <c r="G106" s="169"/>
    </row>
    <row r="107" spans="1:7" x14ac:dyDescent="0.2">
      <c r="A107" s="169"/>
      <c r="B107" s="169"/>
      <c r="C107" s="169"/>
      <c r="D107" s="169"/>
      <c r="E107" s="175"/>
      <c r="F107" s="169"/>
      <c r="G107" s="169"/>
    </row>
  </sheetData>
  <mergeCells count="24">
    <mergeCell ref="A1:G1"/>
    <mergeCell ref="A3:B3"/>
    <mergeCell ref="A4:B4"/>
    <mergeCell ref="E4:G4"/>
    <mergeCell ref="B8:C8"/>
    <mergeCell ref="B9:C9"/>
    <mergeCell ref="B28:C28"/>
    <mergeCell ref="B29:C29"/>
    <mergeCell ref="B10:C10"/>
    <mergeCell ref="B11:C11"/>
    <mergeCell ref="B13:C13"/>
    <mergeCell ref="B17:C17"/>
    <mergeCell ref="B18:C18"/>
    <mergeCell ref="B22:C22"/>
    <mergeCell ref="B33:C33"/>
    <mergeCell ref="B7:C7"/>
    <mergeCell ref="B6:C6"/>
    <mergeCell ref="B16:C16"/>
    <mergeCell ref="B21:C21"/>
    <mergeCell ref="B27:C27"/>
    <mergeCell ref="B32:C32"/>
    <mergeCell ref="B12:C12"/>
    <mergeCell ref="B23:C23"/>
    <mergeCell ref="B24:C24"/>
  </mergeCells>
  <phoneticPr fontId="0" type="noConversion"/>
  <printOptions gridLinesSet="0"/>
  <pageMargins left="0.59055118110236227" right="0.39370078740157483" top="0.59055118110236227" bottom="0.98425196850393704" header="0.19685039370078741" footer="0.51181102362204722"/>
  <pageSetup paperSize="9" scale="92" orientation="portrait" blackAndWhite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36</vt:i4>
      </vt:variant>
    </vt:vector>
  </HeadingPairs>
  <TitlesOfParts>
    <vt:vector size="39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SazbaDPH1</vt:lpstr>
      <vt:lpstr>SazbaDPH2</vt:lpstr>
      <vt:lpstr>SloupecCC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>Ptáček-pozemní stavby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josef.marconek</dc:creator>
  <cp:lastModifiedBy>Novák Jaromír</cp:lastModifiedBy>
  <cp:lastPrinted>2020-04-23T20:21:50Z</cp:lastPrinted>
  <dcterms:created xsi:type="dcterms:W3CDTF">2008-05-14T16:50:54Z</dcterms:created>
  <dcterms:modified xsi:type="dcterms:W3CDTF">2020-07-24T07:26:08Z</dcterms:modified>
</cp:coreProperties>
</file>