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\Mravec-stavby, s.r.o\_00__rozpočty\CEPPRE\Orlí 7, Brno\"/>
    </mc:Choice>
  </mc:AlternateContent>
  <bookViews>
    <workbookView xWindow="360" yWindow="276" windowWidth="18732" windowHeight="12216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Pol'!$A$1:$U$125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G39" i="1"/>
  <c r="F39" i="1"/>
  <c r="G115" i="12"/>
  <c r="AC115" i="12"/>
  <c r="AD115" i="12"/>
  <c r="BA105" i="12"/>
  <c r="BA103" i="12"/>
  <c r="BA96" i="12"/>
  <c r="G9" i="12"/>
  <c r="G8" i="12" s="1"/>
  <c r="I9" i="12"/>
  <c r="I8" i="12" s="1"/>
  <c r="K9" i="12"/>
  <c r="K8" i="12" s="1"/>
  <c r="O9" i="12"/>
  <c r="O8" i="12" s="1"/>
  <c r="Q9" i="12"/>
  <c r="Q8" i="12" s="1"/>
  <c r="U9" i="12"/>
  <c r="U8" i="12" s="1"/>
  <c r="G10" i="12"/>
  <c r="M10" i="12" s="1"/>
  <c r="I10" i="12"/>
  <c r="K10" i="12"/>
  <c r="O10" i="12"/>
  <c r="Q10" i="12"/>
  <c r="U10" i="12"/>
  <c r="G11" i="12"/>
  <c r="Q11" i="12"/>
  <c r="U11" i="12"/>
  <c r="G12" i="12"/>
  <c r="M12" i="12" s="1"/>
  <c r="M11" i="12" s="1"/>
  <c r="I12" i="12"/>
  <c r="I11" i="12" s="1"/>
  <c r="K12" i="12"/>
  <c r="K11" i="12" s="1"/>
  <c r="O12" i="12"/>
  <c r="O11" i="12" s="1"/>
  <c r="Q12" i="12"/>
  <c r="U12" i="12"/>
  <c r="G13" i="12"/>
  <c r="G14" i="12"/>
  <c r="I14" i="12"/>
  <c r="I13" i="12" s="1"/>
  <c r="K14" i="12"/>
  <c r="M14" i="12"/>
  <c r="M13" i="12" s="1"/>
  <c r="O14" i="12"/>
  <c r="O13" i="12" s="1"/>
  <c r="Q14" i="12"/>
  <c r="U14" i="12"/>
  <c r="U13" i="12" s="1"/>
  <c r="G15" i="12"/>
  <c r="M15" i="12" s="1"/>
  <c r="I15" i="12"/>
  <c r="K15" i="12"/>
  <c r="K13" i="12" s="1"/>
  <c r="O15" i="12"/>
  <c r="Q15" i="12"/>
  <c r="Q13" i="12" s="1"/>
  <c r="U15" i="12"/>
  <c r="G16" i="12"/>
  <c r="K16" i="12"/>
  <c r="M16" i="12"/>
  <c r="Q16" i="12"/>
  <c r="G17" i="12"/>
  <c r="I17" i="12"/>
  <c r="I16" i="12" s="1"/>
  <c r="K17" i="12"/>
  <c r="M17" i="12"/>
  <c r="O17" i="12"/>
  <c r="O16" i="12" s="1"/>
  <c r="Q17" i="12"/>
  <c r="U17" i="12"/>
  <c r="U16" i="12" s="1"/>
  <c r="G19" i="12"/>
  <c r="M19" i="12" s="1"/>
  <c r="I19" i="12"/>
  <c r="I18" i="12" s="1"/>
  <c r="K19" i="12"/>
  <c r="O19" i="12"/>
  <c r="Q19" i="12"/>
  <c r="U19" i="12"/>
  <c r="U18" i="12" s="1"/>
  <c r="G20" i="12"/>
  <c r="I20" i="12"/>
  <c r="K20" i="12"/>
  <c r="K18" i="12" s="1"/>
  <c r="M20" i="12"/>
  <c r="O20" i="12"/>
  <c r="O18" i="12" s="1"/>
  <c r="Q20" i="12"/>
  <c r="U20" i="12"/>
  <c r="G21" i="12"/>
  <c r="M21" i="12" s="1"/>
  <c r="I21" i="12"/>
  <c r="K21" i="12"/>
  <c r="O21" i="12"/>
  <c r="Q21" i="12"/>
  <c r="U21" i="12"/>
  <c r="G22" i="12"/>
  <c r="I22" i="12"/>
  <c r="K22" i="12"/>
  <c r="M22" i="12"/>
  <c r="O22" i="12"/>
  <c r="Q22" i="12"/>
  <c r="U22" i="12"/>
  <c r="G23" i="12"/>
  <c r="M23" i="12" s="1"/>
  <c r="I23" i="12"/>
  <c r="K23" i="12"/>
  <c r="O23" i="12"/>
  <c r="Q23" i="12"/>
  <c r="U23" i="12"/>
  <c r="G24" i="12"/>
  <c r="I24" i="12"/>
  <c r="K24" i="12"/>
  <c r="M24" i="12"/>
  <c r="O24" i="12"/>
  <c r="Q24" i="12"/>
  <c r="Q18" i="12" s="1"/>
  <c r="U24" i="12"/>
  <c r="G25" i="12"/>
  <c r="O25" i="12"/>
  <c r="U25" i="12"/>
  <c r="G26" i="12"/>
  <c r="M26" i="12" s="1"/>
  <c r="M25" i="12" s="1"/>
  <c r="I26" i="12"/>
  <c r="I25" i="12" s="1"/>
  <c r="K26" i="12"/>
  <c r="K25" i="12" s="1"/>
  <c r="O26" i="12"/>
  <c r="Q26" i="12"/>
  <c r="Q25" i="12" s="1"/>
  <c r="U26" i="12"/>
  <c r="G27" i="12"/>
  <c r="U27" i="12"/>
  <c r="G28" i="12"/>
  <c r="I28" i="12"/>
  <c r="I27" i="12" s="1"/>
  <c r="K28" i="12"/>
  <c r="M28" i="12"/>
  <c r="M27" i="12" s="1"/>
  <c r="O28" i="12"/>
  <c r="O27" i="12" s="1"/>
  <c r="Q28" i="12"/>
  <c r="U28" i="12"/>
  <c r="G29" i="12"/>
  <c r="M29" i="12" s="1"/>
  <c r="I29" i="12"/>
  <c r="K29" i="12"/>
  <c r="K27" i="12" s="1"/>
  <c r="O29" i="12"/>
  <c r="Q29" i="12"/>
  <c r="Q27" i="12" s="1"/>
  <c r="U29" i="12"/>
  <c r="G30" i="12"/>
  <c r="I30" i="12"/>
  <c r="K30" i="12"/>
  <c r="M30" i="12"/>
  <c r="O30" i="12"/>
  <c r="Q30" i="12"/>
  <c r="U30" i="12"/>
  <c r="G31" i="12"/>
  <c r="K31" i="12"/>
  <c r="O31" i="12"/>
  <c r="U31" i="12"/>
  <c r="G32" i="12"/>
  <c r="I32" i="12"/>
  <c r="I31" i="12" s="1"/>
  <c r="K32" i="12"/>
  <c r="M32" i="12"/>
  <c r="M31" i="12" s="1"/>
  <c r="O32" i="12"/>
  <c r="Q32" i="12"/>
  <c r="Q31" i="12" s="1"/>
  <c r="U32" i="12"/>
  <c r="G33" i="12"/>
  <c r="U33" i="12"/>
  <c r="G34" i="12"/>
  <c r="I34" i="12"/>
  <c r="I33" i="12" s="1"/>
  <c r="K34" i="12"/>
  <c r="M34" i="12"/>
  <c r="O34" i="12"/>
  <c r="Q34" i="12"/>
  <c r="Q33" i="12" s="1"/>
  <c r="U34" i="12"/>
  <c r="G35" i="12"/>
  <c r="M35" i="12" s="1"/>
  <c r="I35" i="12"/>
  <c r="K35" i="12"/>
  <c r="K33" i="12" s="1"/>
  <c r="O35" i="12"/>
  <c r="O33" i="12" s="1"/>
  <c r="Q35" i="12"/>
  <c r="U35" i="12"/>
  <c r="G37" i="12"/>
  <c r="M37" i="12" s="1"/>
  <c r="I37" i="12"/>
  <c r="I36" i="12" s="1"/>
  <c r="K37" i="12"/>
  <c r="K36" i="12" s="1"/>
  <c r="O37" i="12"/>
  <c r="O36" i="12" s="1"/>
  <c r="Q37" i="12"/>
  <c r="U37" i="12"/>
  <c r="U36" i="12" s="1"/>
  <c r="G38" i="12"/>
  <c r="I38" i="12"/>
  <c r="K38" i="12"/>
  <c r="M38" i="12"/>
  <c r="O38" i="12"/>
  <c r="Q38" i="12"/>
  <c r="Q36" i="12" s="1"/>
  <c r="U38" i="12"/>
  <c r="G39" i="12"/>
  <c r="I39" i="12"/>
  <c r="K39" i="12"/>
  <c r="M39" i="12"/>
  <c r="O39" i="12"/>
  <c r="Q39" i="12"/>
  <c r="U39" i="12"/>
  <c r="G40" i="12"/>
  <c r="I40" i="12"/>
  <c r="K40" i="12"/>
  <c r="M40" i="12"/>
  <c r="O40" i="12"/>
  <c r="Q40" i="12"/>
  <c r="U40" i="12"/>
  <c r="G41" i="12"/>
  <c r="M41" i="12" s="1"/>
  <c r="I41" i="12"/>
  <c r="K41" i="12"/>
  <c r="O41" i="12"/>
  <c r="Q41" i="12"/>
  <c r="U41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5" i="12"/>
  <c r="M45" i="12" s="1"/>
  <c r="I45" i="12"/>
  <c r="K45" i="12"/>
  <c r="O45" i="12"/>
  <c r="Q45" i="12"/>
  <c r="U45" i="12"/>
  <c r="G46" i="12"/>
  <c r="I46" i="12"/>
  <c r="K46" i="12"/>
  <c r="M46" i="12"/>
  <c r="O46" i="12"/>
  <c r="Q46" i="12"/>
  <c r="U46" i="12"/>
  <c r="G47" i="12"/>
  <c r="I47" i="12"/>
  <c r="K47" i="12"/>
  <c r="M47" i="12"/>
  <c r="O47" i="12"/>
  <c r="Q47" i="12"/>
  <c r="U47" i="12"/>
  <c r="G48" i="12"/>
  <c r="I48" i="12"/>
  <c r="K48" i="12"/>
  <c r="M48" i="12"/>
  <c r="O48" i="12"/>
  <c r="Q48" i="12"/>
  <c r="U48" i="12"/>
  <c r="G49" i="12"/>
  <c r="M49" i="12" s="1"/>
  <c r="I49" i="12"/>
  <c r="K49" i="12"/>
  <c r="O49" i="12"/>
  <c r="Q49" i="12"/>
  <c r="U49" i="12"/>
  <c r="G50" i="12"/>
  <c r="I50" i="12"/>
  <c r="K50" i="12"/>
  <c r="M50" i="12"/>
  <c r="O50" i="12"/>
  <c r="Q50" i="12"/>
  <c r="U50" i="12"/>
  <c r="G51" i="12"/>
  <c r="M51" i="12" s="1"/>
  <c r="I51" i="12"/>
  <c r="K51" i="12"/>
  <c r="O51" i="12"/>
  <c r="Q51" i="12"/>
  <c r="U51" i="12"/>
  <c r="G52" i="12"/>
  <c r="I52" i="12"/>
  <c r="K52" i="12"/>
  <c r="M52" i="12"/>
  <c r="O52" i="12"/>
  <c r="Q52" i="12"/>
  <c r="U52" i="12"/>
  <c r="G53" i="12"/>
  <c r="M53" i="12" s="1"/>
  <c r="I53" i="12"/>
  <c r="K53" i="12"/>
  <c r="O53" i="12"/>
  <c r="Q53" i="12"/>
  <c r="U53" i="12"/>
  <c r="G54" i="12"/>
  <c r="K54" i="12"/>
  <c r="Q54" i="12"/>
  <c r="G55" i="12"/>
  <c r="I55" i="12"/>
  <c r="I54" i="12" s="1"/>
  <c r="K55" i="12"/>
  <c r="M55" i="12"/>
  <c r="M54" i="12" s="1"/>
  <c r="O55" i="12"/>
  <c r="O54" i="12" s="1"/>
  <c r="Q55" i="12"/>
  <c r="U55" i="12"/>
  <c r="U54" i="12" s="1"/>
  <c r="G57" i="12"/>
  <c r="G56" i="12" s="1"/>
  <c r="I57" i="12"/>
  <c r="I56" i="12" s="1"/>
  <c r="K57" i="12"/>
  <c r="M57" i="12"/>
  <c r="O57" i="12"/>
  <c r="Q57" i="12"/>
  <c r="Q56" i="12" s="1"/>
  <c r="U57" i="12"/>
  <c r="U56" i="12" s="1"/>
  <c r="G58" i="12"/>
  <c r="I58" i="12"/>
  <c r="K58" i="12"/>
  <c r="M58" i="12"/>
  <c r="O58" i="12"/>
  <c r="O56" i="12" s="1"/>
  <c r="Q58" i="12"/>
  <c r="U58" i="12"/>
  <c r="G59" i="12"/>
  <c r="I59" i="12"/>
  <c r="K59" i="12"/>
  <c r="K56" i="12" s="1"/>
  <c r="M59" i="12"/>
  <c r="O59" i="12"/>
  <c r="Q59" i="12"/>
  <c r="U59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4" i="12"/>
  <c r="G63" i="12" s="1"/>
  <c r="I64" i="12"/>
  <c r="K64" i="12"/>
  <c r="K63" i="12" s="1"/>
  <c r="O64" i="12"/>
  <c r="O63" i="12" s="1"/>
  <c r="Q64" i="12"/>
  <c r="Q63" i="12" s="1"/>
  <c r="U64" i="12"/>
  <c r="G65" i="12"/>
  <c r="I65" i="12"/>
  <c r="K65" i="12"/>
  <c r="M65" i="12"/>
  <c r="O65" i="12"/>
  <c r="Q65" i="12"/>
  <c r="U65" i="12"/>
  <c r="G66" i="12"/>
  <c r="I66" i="12"/>
  <c r="I63" i="12" s="1"/>
  <c r="K66" i="12"/>
  <c r="M66" i="12"/>
  <c r="O66" i="12"/>
  <c r="Q66" i="12"/>
  <c r="U66" i="12"/>
  <c r="U63" i="12" s="1"/>
  <c r="G67" i="12"/>
  <c r="I67" i="12"/>
  <c r="K67" i="12"/>
  <c r="M67" i="12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G71" i="12"/>
  <c r="I71" i="12"/>
  <c r="I70" i="12" s="1"/>
  <c r="K71" i="12"/>
  <c r="M71" i="12"/>
  <c r="O71" i="12"/>
  <c r="O70" i="12" s="1"/>
  <c r="Q71" i="12"/>
  <c r="U71" i="12"/>
  <c r="U70" i="12" s="1"/>
  <c r="G72" i="12"/>
  <c r="M72" i="12" s="1"/>
  <c r="I72" i="12"/>
  <c r="K72" i="12"/>
  <c r="K70" i="12" s="1"/>
  <c r="O72" i="12"/>
  <c r="Q72" i="12"/>
  <c r="U72" i="12"/>
  <c r="G73" i="12"/>
  <c r="I73" i="12"/>
  <c r="K73" i="12"/>
  <c r="M73" i="12"/>
  <c r="O73" i="12"/>
  <c r="Q73" i="12"/>
  <c r="Q70" i="12" s="1"/>
  <c r="U73" i="12"/>
  <c r="G74" i="12"/>
  <c r="I74" i="12"/>
  <c r="K74" i="12"/>
  <c r="M74" i="12"/>
  <c r="O74" i="12"/>
  <c r="Q74" i="12"/>
  <c r="U74" i="12"/>
  <c r="G75" i="12"/>
  <c r="I75" i="12"/>
  <c r="K75" i="12"/>
  <c r="M75" i="12"/>
  <c r="O75" i="12"/>
  <c r="Q75" i="12"/>
  <c r="U75" i="12"/>
  <c r="G76" i="12"/>
  <c r="M76" i="12" s="1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G78" i="12"/>
  <c r="G70" i="12" s="1"/>
  <c r="I78" i="12"/>
  <c r="K78" i="12"/>
  <c r="O78" i="12"/>
  <c r="Q78" i="12"/>
  <c r="U78" i="12"/>
  <c r="G79" i="12"/>
  <c r="I79" i="12"/>
  <c r="K79" i="12"/>
  <c r="M79" i="12"/>
  <c r="O79" i="12"/>
  <c r="Q79" i="12"/>
  <c r="U79" i="12"/>
  <c r="G80" i="12"/>
  <c r="M80" i="12" s="1"/>
  <c r="I80" i="12"/>
  <c r="K80" i="12"/>
  <c r="O80" i="12"/>
  <c r="Q80" i="12"/>
  <c r="U80" i="12"/>
  <c r="G81" i="12"/>
  <c r="I81" i="12"/>
  <c r="K81" i="12"/>
  <c r="M81" i="12"/>
  <c r="O81" i="12"/>
  <c r="Q81" i="12"/>
  <c r="U81" i="12"/>
  <c r="G82" i="12"/>
  <c r="I82" i="12"/>
  <c r="K82" i="12"/>
  <c r="M82" i="12"/>
  <c r="O82" i="12"/>
  <c r="Q82" i="12"/>
  <c r="U82" i="12"/>
  <c r="G83" i="12"/>
  <c r="I83" i="12"/>
  <c r="K83" i="12"/>
  <c r="M83" i="12"/>
  <c r="O83" i="12"/>
  <c r="Q83" i="12"/>
  <c r="U83" i="12"/>
  <c r="G84" i="12"/>
  <c r="M84" i="12" s="1"/>
  <c r="I84" i="12"/>
  <c r="K84" i="12"/>
  <c r="O84" i="12"/>
  <c r="Q84" i="12"/>
  <c r="U84" i="12"/>
  <c r="G86" i="12"/>
  <c r="G85" i="12" s="1"/>
  <c r="I86" i="12"/>
  <c r="K86" i="12"/>
  <c r="K85" i="12" s="1"/>
  <c r="O86" i="12"/>
  <c r="Q86" i="12"/>
  <c r="Q85" i="12" s="1"/>
  <c r="U86" i="12"/>
  <c r="U85" i="12" s="1"/>
  <c r="G87" i="12"/>
  <c r="I87" i="12"/>
  <c r="I85" i="12" s="1"/>
  <c r="K87" i="12"/>
  <c r="M87" i="12"/>
  <c r="O87" i="12"/>
  <c r="Q87" i="12"/>
  <c r="U87" i="12"/>
  <c r="G88" i="12"/>
  <c r="M88" i="12" s="1"/>
  <c r="I88" i="12"/>
  <c r="K88" i="12"/>
  <c r="O88" i="12"/>
  <c r="O85" i="12" s="1"/>
  <c r="Q88" i="12"/>
  <c r="U88" i="12"/>
  <c r="G89" i="12"/>
  <c r="I89" i="12"/>
  <c r="K89" i="12"/>
  <c r="M89" i="12"/>
  <c r="O89" i="12"/>
  <c r="Q89" i="12"/>
  <c r="U89" i="12"/>
  <c r="I90" i="12"/>
  <c r="O90" i="12"/>
  <c r="U90" i="12"/>
  <c r="G91" i="12"/>
  <c r="G90" i="12" s="1"/>
  <c r="I91" i="12"/>
  <c r="K91" i="12"/>
  <c r="K90" i="12" s="1"/>
  <c r="M91" i="12"/>
  <c r="M90" i="12" s="1"/>
  <c r="O91" i="12"/>
  <c r="Q91" i="12"/>
  <c r="Q90" i="12" s="1"/>
  <c r="U91" i="12"/>
  <c r="G92" i="12"/>
  <c r="U92" i="12"/>
  <c r="G93" i="12"/>
  <c r="M93" i="12" s="1"/>
  <c r="M92" i="12" s="1"/>
  <c r="I93" i="12"/>
  <c r="I92" i="12" s="1"/>
  <c r="K93" i="12"/>
  <c r="K92" i="12" s="1"/>
  <c r="O93" i="12"/>
  <c r="O92" i="12" s="1"/>
  <c r="Q93" i="12"/>
  <c r="Q92" i="12" s="1"/>
  <c r="U93" i="12"/>
  <c r="G94" i="12"/>
  <c r="G95" i="12"/>
  <c r="I95" i="12"/>
  <c r="I94" i="12" s="1"/>
  <c r="K95" i="12"/>
  <c r="M95" i="12"/>
  <c r="M94" i="12" s="1"/>
  <c r="O95" i="12"/>
  <c r="O94" i="12" s="1"/>
  <c r="Q95" i="12"/>
  <c r="U95" i="12"/>
  <c r="U94" i="12" s="1"/>
  <c r="G97" i="12"/>
  <c r="M97" i="12" s="1"/>
  <c r="I97" i="12"/>
  <c r="K97" i="12"/>
  <c r="K94" i="12" s="1"/>
  <c r="O97" i="12"/>
  <c r="Q97" i="12"/>
  <c r="U97" i="12"/>
  <c r="G98" i="12"/>
  <c r="I98" i="12"/>
  <c r="K98" i="12"/>
  <c r="M98" i="12"/>
  <c r="O98" i="12"/>
  <c r="Q98" i="12"/>
  <c r="Q94" i="12" s="1"/>
  <c r="U98" i="12"/>
  <c r="G99" i="12"/>
  <c r="I99" i="12"/>
  <c r="K99" i="12"/>
  <c r="M99" i="12"/>
  <c r="O99" i="12"/>
  <c r="Q99" i="12"/>
  <c r="U99" i="12"/>
  <c r="G100" i="12"/>
  <c r="I100" i="12"/>
  <c r="K100" i="12"/>
  <c r="M100" i="12"/>
  <c r="O100" i="12"/>
  <c r="Q100" i="12"/>
  <c r="U100" i="12"/>
  <c r="U101" i="12"/>
  <c r="G102" i="12"/>
  <c r="M102" i="12" s="1"/>
  <c r="I102" i="12"/>
  <c r="I101" i="12" s="1"/>
  <c r="K102" i="12"/>
  <c r="K101" i="12" s="1"/>
  <c r="O102" i="12"/>
  <c r="O101" i="12" s="1"/>
  <c r="Q102" i="12"/>
  <c r="Q101" i="12" s="1"/>
  <c r="U102" i="12"/>
  <c r="G104" i="12"/>
  <c r="G101" i="12" s="1"/>
  <c r="I104" i="12"/>
  <c r="K104" i="12"/>
  <c r="O104" i="12"/>
  <c r="Q104" i="12"/>
  <c r="U104" i="12"/>
  <c r="I106" i="12"/>
  <c r="U106" i="12"/>
  <c r="G107" i="12"/>
  <c r="M107" i="12" s="1"/>
  <c r="M106" i="12" s="1"/>
  <c r="I107" i="12"/>
  <c r="K107" i="12"/>
  <c r="K106" i="12" s="1"/>
  <c r="O107" i="12"/>
  <c r="O106" i="12" s="1"/>
  <c r="Q107" i="12"/>
  <c r="Q106" i="12" s="1"/>
  <c r="U107" i="12"/>
  <c r="G108" i="12"/>
  <c r="G106" i="12" s="1"/>
  <c r="I108" i="12"/>
  <c r="K108" i="12"/>
  <c r="M108" i="12"/>
  <c r="O108" i="12"/>
  <c r="Q108" i="12"/>
  <c r="U108" i="12"/>
  <c r="O109" i="12"/>
  <c r="G110" i="12"/>
  <c r="G109" i="12" s="1"/>
  <c r="I110" i="12"/>
  <c r="K110" i="12"/>
  <c r="K109" i="12" s="1"/>
  <c r="M110" i="12"/>
  <c r="O110" i="12"/>
  <c r="Q110" i="12"/>
  <c r="Q109" i="12" s="1"/>
  <c r="U110" i="12"/>
  <c r="G111" i="12"/>
  <c r="M111" i="12" s="1"/>
  <c r="I111" i="12"/>
  <c r="K111" i="12"/>
  <c r="O111" i="12"/>
  <c r="Q111" i="12"/>
  <c r="U111" i="12"/>
  <c r="U109" i="12" s="1"/>
  <c r="G112" i="12"/>
  <c r="M112" i="12" s="1"/>
  <c r="I112" i="12"/>
  <c r="I109" i="12" s="1"/>
  <c r="K112" i="12"/>
  <c r="O112" i="12"/>
  <c r="Q112" i="12"/>
  <c r="U112" i="12"/>
  <c r="G113" i="12"/>
  <c r="M113" i="12" s="1"/>
  <c r="I113" i="12"/>
  <c r="K113" i="12"/>
  <c r="O113" i="12"/>
  <c r="Q113" i="12"/>
  <c r="U113" i="12"/>
  <c r="I20" i="1"/>
  <c r="I19" i="1"/>
  <c r="I18" i="1"/>
  <c r="I17" i="1"/>
  <c r="I16" i="1"/>
  <c r="G27" i="1"/>
  <c r="F40" i="1"/>
  <c r="G23" i="1" s="1"/>
  <c r="G40" i="1"/>
  <c r="G25" i="1" s="1"/>
  <c r="G26" i="1" s="1"/>
  <c r="H40" i="1"/>
  <c r="I40" i="1"/>
  <c r="J40" i="1"/>
  <c r="J39" i="1"/>
  <c r="H39" i="1"/>
  <c r="I39" i="1" s="1"/>
  <c r="J28" i="1"/>
  <c r="J26" i="1"/>
  <c r="G38" i="1"/>
  <c r="F38" i="1"/>
  <c r="H32" i="1"/>
  <c r="J23" i="1"/>
  <c r="J24" i="1"/>
  <c r="J25" i="1"/>
  <c r="J27" i="1"/>
  <c r="E24" i="1"/>
  <c r="E26" i="1"/>
  <c r="I68" i="1" l="1"/>
  <c r="G24" i="1"/>
  <c r="G29" i="1"/>
  <c r="G28" i="1"/>
  <c r="M36" i="12"/>
  <c r="M18" i="12"/>
  <c r="M109" i="12"/>
  <c r="M33" i="12"/>
  <c r="M56" i="12"/>
  <c r="G18" i="12"/>
  <c r="M104" i="12"/>
  <c r="M101" i="12" s="1"/>
  <c r="M86" i="12"/>
  <c r="M85" i="12" s="1"/>
  <c r="M78" i="12"/>
  <c r="M70" i="12" s="1"/>
  <c r="G36" i="12"/>
  <c r="M64" i="12"/>
  <c r="M63" i="12" s="1"/>
  <c r="M9" i="12"/>
  <c r="M8" i="12" s="1"/>
  <c r="I2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<sst xmlns="http://schemas.openxmlformats.org/spreadsheetml/2006/main" count="603" uniqueCount="311">
  <si>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</si>
  <si>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</si>
  <si>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</si>
  <si>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</si>
  <si>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</si>
  <si>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</si>
  <si>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</si>
  <si>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</si>
  <si>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</si>
  <si>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</si>
  <si>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</si>
  <si>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</si>
  <si>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</si>
  <si>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</si>
  <si>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</si>
  <si>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</si>
  <si>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</si>
  <si>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</si>
  <si>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</si>
  <si>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</si>
  <si>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</si>
  <si>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</si>
  <si>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</si>
  <si>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</si>
  <si>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</si>
  <si>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</si>
  <si>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</si>
  <si>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</si>
  <si>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</si>
  <si>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</si>
  <si>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</si>
  <si>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</si>
  <si>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</si>
  <si>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</si>
  <si>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</si>
  <si>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</si>
  <si>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</si>
  <si>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</si>
  <si>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</si>
  <si>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</si>
  <si>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</si>
  <si>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</si>
  <si>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</si>
  <si>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Brno - Střed</t>
  </si>
  <si>
    <t>Rozpočet:</t>
  </si>
  <si>
    <t>Misto</t>
  </si>
  <si>
    <t>Orlí 7 - Etážové topení v bytě č. 7</t>
  </si>
  <si>
    <t>Magistrát města Brna - OSM</t>
  </si>
  <si>
    <t>Husova 3</t>
  </si>
  <si>
    <t>Brno</t>
  </si>
  <si>
    <t>60167</t>
  </si>
  <si>
    <t>CEPPRE s.r.o.</t>
  </si>
  <si>
    <t>Jílová 31</t>
  </si>
  <si>
    <t>63900</t>
  </si>
  <si>
    <t>Rozpočet</t>
  </si>
  <si>
    <t>Celkem za stavbu</t>
  </si>
  <si>
    <t>CZK</t>
  </si>
  <si>
    <t>Rekapitulace dílů</t>
  </si>
  <si>
    <t>Typ dílu</t>
  </si>
  <si>
    <t>61</t>
  </si>
  <si>
    <t>Upravy povrchů vnitřní</t>
  </si>
  <si>
    <t>62</t>
  </si>
  <si>
    <t>Upravy povrchů vnější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</si>
  <si>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</si>
  <si>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</si>
  <si>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</si>
  <si>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</si>
  <si>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</si>
  <si>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</si>
  <si>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</si>
  <si>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</si>
  <si>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722</t>
  </si>
  <si>
    <t>Vnitřní vodovod</t>
  </si>
  <si>
    <t>723</t>
  </si>
  <si>
    <t>Vnitřní plynovod</t>
  </si>
  <si>
    <t>725</t>
  </si>
  <si>
    <t>Zařizovací předměty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</si>
  <si>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</si>
  <si>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</si>
  <si>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</si>
  <si>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</si>
  <si>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</si>
  <si>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</si>
  <si>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</si>
  <si>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</si>
  <si>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</si>
  <si>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</si>
  <si>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767</t>
  </si>
  <si>
    <t>Konstrukce zámečnické</t>
  </si>
  <si>
    <t>783</t>
  </si>
  <si>
    <t>Nátěry</t>
  </si>
  <si>
    <t>784</t>
  </si>
  <si>
    <t>Malby</t>
  </si>
  <si>
    <t>ON</t>
  </si>
  <si>
    <t>VN</t>
  </si>
  <si>
    <t>799</t>
  </si>
  <si>
    <t>Ostatní</t>
  </si>
  <si>
    <t>M99</t>
  </si>
  <si>
    <t>Ostatní práce "M"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</si>
  <si>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</si>
  <si>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</si>
  <si>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</si>
  <si>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</si>
  <si>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</si>
  <si>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</si>
  <si>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</si>
  <si>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</si>
  <si>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</si>
  <si>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</si>
  <si>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</si>
  <si>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</si>
  <si>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</si>
  <si>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</si>
  <si>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</si>
  <si>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</si>
  <si>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</si>
  <si>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</si>
  <si>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</si>
  <si>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</si>
  <si>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</si>
  <si>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</si>
  <si>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</si>
  <si>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</si>
  <si>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</si>
  <si>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</si>
  <si>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</si>
  <si>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612420116RAA</t>
  </si>
  <si>
    <t>Omítka stěn vnitřní vápenocementová štuková, na rabicové pletivo, pomocné lešení</t>
  </si>
  <si>
    <t>m2</t>
  </si>
  <si>
    <t>POL2_0</t>
  </si>
  <si>
    <t>V61001</t>
  </si>
  <si>
    <t>Výplň otvoru po odvodu spalin Waw topidel</t>
  </si>
  <si>
    <t>soubor</t>
  </si>
  <si>
    <t>POL1_0</t>
  </si>
  <si>
    <t>622420110RAB</t>
  </si>
  <si>
    <t>Omítka stěn vnější vápenocement. štuková, Akronát, stupeň složitosti 3, lešení</t>
  </si>
  <si>
    <t>952902110R00</t>
  </si>
  <si>
    <t>Čištění zametáním v místnostech a chodbách</t>
  </si>
  <si>
    <t>952901411R00</t>
  </si>
  <si>
    <t>Vyčištění ostatních objektů</t>
  </si>
  <si>
    <t>979082119R00</t>
  </si>
  <si>
    <t>Příplatek k přesunu suti za každých dalších 1000 m</t>
  </si>
  <si>
    <t>t</t>
  </si>
  <si>
    <t>970031200R00</t>
  </si>
  <si>
    <t>Vrtání jádrové do zdiva cihelného do D 200 mm</t>
  </si>
  <si>
    <t>m</t>
  </si>
  <si>
    <t>970031100R00</t>
  </si>
  <si>
    <t>Vrtání jádrové do zdiva cihelného do D 100 mm</t>
  </si>
  <si>
    <t>979017111R00</t>
  </si>
  <si>
    <t>Svislé přemístění suti nošením na H do 3,5 m</t>
  </si>
  <si>
    <t>979083117R00</t>
  </si>
  <si>
    <t>Vodorovné přemístění suti na skládku do 6000 m</t>
  </si>
  <si>
    <t>979087112R00</t>
  </si>
  <si>
    <t>Nakládání suti na dopravní prostředky</t>
  </si>
  <si>
    <t>979999999R00</t>
  </si>
  <si>
    <t>Poplatek za skládku 10 % příměsí - DUFONEV Brno</t>
  </si>
  <si>
    <t>999281112R00</t>
  </si>
  <si>
    <t>Přesun hmot pro opravy a údržbu do výšky 36 m</t>
  </si>
  <si>
    <t>722172412R00</t>
  </si>
  <si>
    <t>Potrubí z PPR, D 25 x 3,5 mm, PN 16, vč.zed.výpom., potrubí SV+TV</t>
  </si>
  <si>
    <t>722172711R00</t>
  </si>
  <si>
    <t>Potrubí z PPR, D 20 x 2,8 mm, PN 16, - odvod kondenzátu do odpadu pračky</t>
  </si>
  <si>
    <t>V722001</t>
  </si>
  <si>
    <t>Úprava odpadu pračky pro zapojení kondenzátu</t>
  </si>
  <si>
    <t>723150801R00</t>
  </si>
  <si>
    <t>Demontáž potrubí ocel.hladkého svařovaného D 32</t>
  </si>
  <si>
    <t>725540802R00</t>
  </si>
  <si>
    <t>Demontáž zásobníku plyn.ohřívače</t>
  </si>
  <si>
    <t>725650805R00</t>
  </si>
  <si>
    <t>Demontáž těles otopných plynových podokenních</t>
  </si>
  <si>
    <t>V731001</t>
  </si>
  <si>
    <t>Závěsný plynový kond. kotel 24kW (ÚT+TV), průtokový ohřev</t>
  </si>
  <si>
    <t>kus</t>
  </si>
  <si>
    <t>POL3_0</t>
  </si>
  <si>
    <t>731249129R00</t>
  </si>
  <si>
    <t>Montáž kotle ocel.teplov.,kapalina/plyn do 100 kW</t>
  </si>
  <si>
    <t>731341140R00</t>
  </si>
  <si>
    <t>Hadice napouštěcí pryžové D16/23</t>
  </si>
  <si>
    <t>V731002</t>
  </si>
  <si>
    <t>Čerpadlo pro odvod kondenzátu , s výkondem kotle do 45 kW</t>
  </si>
  <si>
    <t>V731003</t>
  </si>
  <si>
    <t>Pokojový termostat</t>
  </si>
  <si>
    <t>V731004</t>
  </si>
  <si>
    <t>Kotlová redukce hrdlo 60/100</t>
  </si>
  <si>
    <t>V731005</t>
  </si>
  <si>
    <t>Trubka s hrdlem 0,5m 60/100</t>
  </si>
  <si>
    <t>V731006</t>
  </si>
  <si>
    <t>Trubka s hrdlem 2m 60/100</t>
  </si>
  <si>
    <t>V731007</t>
  </si>
  <si>
    <t>Koleno 45° 60/100</t>
  </si>
  <si>
    <t>V731008</t>
  </si>
  <si>
    <t>Koleno 90° 60/100</t>
  </si>
  <si>
    <t>V731009</t>
  </si>
  <si>
    <t>Revizní T-kus s odtokem 60/100</t>
  </si>
  <si>
    <t>V731010</t>
  </si>
  <si>
    <t>Sifon Long John</t>
  </si>
  <si>
    <t>V731011</t>
  </si>
  <si>
    <t>Trubkový díl s manžetou 60/100</t>
  </si>
  <si>
    <t>V731012</t>
  </si>
  <si>
    <t>Stěnová objímka 60/100</t>
  </si>
  <si>
    <t>V731013</t>
  </si>
  <si>
    <t>Komínová hlavice</t>
  </si>
  <si>
    <t>V731014</t>
  </si>
  <si>
    <t>Montáž spalinové cesty</t>
  </si>
  <si>
    <t>998731202R00</t>
  </si>
  <si>
    <t>Přesun hmot pro kotelny, výšky do 12 m</t>
  </si>
  <si>
    <t>732199100RM1</t>
  </si>
  <si>
    <t>Montáž orientačního štítku, včetně dodávky štítku</t>
  </si>
  <si>
    <t>733163102R00</t>
  </si>
  <si>
    <t>Potrubí z měděných trubek vytápění D 15 x 1,0 mm</t>
  </si>
  <si>
    <t>733163103R00</t>
  </si>
  <si>
    <t>Potrubí z měděných trubek vytápění D 18 x 1,0 mm</t>
  </si>
  <si>
    <t>733163104R00</t>
  </si>
  <si>
    <t>Potrubí z měděných trubek vytápění D 22 x 1 ,0mm</t>
  </si>
  <si>
    <t>733163105R00</t>
  </si>
  <si>
    <t>Potrubí z měděných trubek vytápění D 28 x 1,5 mm</t>
  </si>
  <si>
    <t>998733204R00</t>
  </si>
  <si>
    <t>Přesun hmot pro rozvody potrubí, výšky do 36 m</t>
  </si>
  <si>
    <t>998733293R00</t>
  </si>
  <si>
    <t>Příplatek zvětš. přesun, rozvody potrubí do 500 m</t>
  </si>
  <si>
    <t>734213111R00</t>
  </si>
  <si>
    <t>Ventil automatický odvzdušňovací</t>
  </si>
  <si>
    <t>734293316R00</t>
  </si>
  <si>
    <t>Kohout kulový vypouštěcí DN 15</t>
  </si>
  <si>
    <t>734233114R00</t>
  </si>
  <si>
    <t>Kohout kulový, vnitř.-vnitř.z. DN 32</t>
  </si>
  <si>
    <t>V734001</t>
  </si>
  <si>
    <t>Magnetický filtr pro instalaci pod kotel</t>
  </si>
  <si>
    <t>998734204R00</t>
  </si>
  <si>
    <t>Přesun hmot pro armatury, výšky do 36 m</t>
  </si>
  <si>
    <t>998734293R00</t>
  </si>
  <si>
    <t>Příplatek zvětšený přesun, armatury do 500 m</t>
  </si>
  <si>
    <t>735156765R00</t>
  </si>
  <si>
    <t>Otopná tělesa panelová Radik Klasik 33  600/ 900</t>
  </si>
  <si>
    <t>735156770R00</t>
  </si>
  <si>
    <t>Otopná tělesa panelová Radik Klasik 33  600/1800</t>
  </si>
  <si>
    <t>735156764R00</t>
  </si>
  <si>
    <t>Otopná tělesa panelová Radik Klasik 33  600/ 800</t>
  </si>
  <si>
    <t>735156564R00</t>
  </si>
  <si>
    <t>Otopná tělesa panelová Radik Klasik 21  600/ 800</t>
  </si>
  <si>
    <t>484518224R</t>
  </si>
  <si>
    <t>Těleso otopné trubk. Linear Classic M KLCM 900.450, včetně elekrické topné tyče</t>
  </si>
  <si>
    <t>735179110R00</t>
  </si>
  <si>
    <t>Montáž otopných těles koupelnových (žebříků)</t>
  </si>
  <si>
    <t>V735001</t>
  </si>
  <si>
    <t>Regulační šroubení pro Koralux</t>
  </si>
  <si>
    <t>735159210R00</t>
  </si>
  <si>
    <t>Montáž panelových těles 2řadých do délky 1140 mm</t>
  </si>
  <si>
    <t>735159310R00</t>
  </si>
  <si>
    <t>Montáž panelových těles 3řadých do délky 1140 mm</t>
  </si>
  <si>
    <t>735159330R00</t>
  </si>
  <si>
    <t>Montáž panelových těles 3řadých do délky 1980 mm</t>
  </si>
  <si>
    <t>734266222R00</t>
  </si>
  <si>
    <t>Šroubení reg.přímé,Regulux DN 15</t>
  </si>
  <si>
    <t>734226212R00</t>
  </si>
  <si>
    <t>Ventil term.přímý,V-exakt DN 15</t>
  </si>
  <si>
    <t>55137340R</t>
  </si>
  <si>
    <t xml:space="preserve">Hlavice termostatická </t>
  </si>
  <si>
    <t>998735204R00</t>
  </si>
  <si>
    <t>Přesun hmot pro otopná tělesa, výšky do 36 m</t>
  </si>
  <si>
    <t>767995101R00</t>
  </si>
  <si>
    <t>Výroba a montáž kov. atypických konstr. do 5 kg</t>
  </si>
  <si>
    <t>kg</t>
  </si>
  <si>
    <t>767-R-001</t>
  </si>
  <si>
    <t>Dodávka uložení</t>
  </si>
  <si>
    <t>998767204R00</t>
  </si>
  <si>
    <t>Přesun hmot pro zámečnické konstr., výšky do 36 m</t>
  </si>
  <si>
    <t>998767293R00</t>
  </si>
  <si>
    <t>Příplatek zvětš. přesun, zámeč. konstr. do 500 m</t>
  </si>
  <si>
    <t>783225100R00</t>
  </si>
  <si>
    <t>Nátěr syntetický kovových konstrukcí - bílý, 2x + 1x email, včetně pomocného lešení</t>
  </si>
  <si>
    <t>784950030RAA</t>
  </si>
  <si>
    <t>Oprava maleb z malířských směsí, oškrábání, umytí, vyhlazení, 2x malba</t>
  </si>
  <si>
    <t>005241010R</t>
  </si>
  <si>
    <t xml:space="preserve">Dokumentace skutečného provedení </t>
  </si>
  <si>
    <t>Soubor</t>
  </si>
  <si>
    <t>Náklady na vyhotovení dokumentace skutečného provedení stavby a její předání objednateli v požadované formě</t>
  </si>
  <si>
    <t>POP</t>
  </si>
  <si>
    <t>005261030R</t>
  </si>
  <si>
    <t xml:space="preserve">Finanční rezerva </t>
  </si>
  <si>
    <t>ON-R-001</t>
  </si>
  <si>
    <t>Mimostaveništní doprava</t>
  </si>
  <si>
    <t>V15001</t>
  </si>
  <si>
    <t>Úprava plynoinstalace</t>
  </si>
  <si>
    <t>V15002</t>
  </si>
  <si>
    <t>Úprava elektroinstalace</t>
  </si>
  <si>
    <t>005121020R</t>
  </si>
  <si>
    <t xml:space="preserve">Zařízení staveniště </t>
  </si>
  <si>
    <t>Veškeré náklady spojené s vybudováním, provozem a odstraněním zařízení staveniště</t>
  </si>
  <si>
    <t>005124010R</t>
  </si>
  <si>
    <t>Koordinační činnost</t>
  </si>
  <si>
    <t>Koordinace stavebních a technologických dodávek</t>
  </si>
  <si>
    <t>799-R-004</t>
  </si>
  <si>
    <t>Zaškolení obsluhy</t>
  </si>
  <si>
    <t>hod</t>
  </si>
  <si>
    <t>799-R-006</t>
  </si>
  <si>
    <t>Dokladová část k realizaci</t>
  </si>
  <si>
    <t>ks</t>
  </si>
  <si>
    <t>M99V001</t>
  </si>
  <si>
    <t>Inhibitor proti rzi a vodnímu kameni</t>
  </si>
  <si>
    <t>l</t>
  </si>
  <si>
    <t>M99-R-002</t>
  </si>
  <si>
    <t>Topná zkouška</t>
  </si>
  <si>
    <t>M99-R-003</t>
  </si>
  <si>
    <t>Proplach systému</t>
  </si>
  <si>
    <t>M99-R-004</t>
  </si>
  <si>
    <t>Napuštění vody do systému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</si>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</sst>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8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7" fillId="0" borderId="0" xfId="0" applyNumberFormat="1" applyFont="1" applyBorder="1" applyAlignment="1">
      <alignment vertical="top" wrapText="1" shrinkToFit="1"/>
    </xf>
    <xf numFmtId="174" fontId="16" fillId="0" borderId="33" xfId="0" applyNumberFormat="1" applyFont="1" applyBorder="1" applyAlignment="1">
      <alignment vertical="top" shrinkToFit="1"/>
    </xf>
    <xf numFmtId="174" fontId="0" fillId="3" borderId="39" xfId="0" applyNumberFormat="1" applyFill="1" applyBorder="1" applyAlignment="1">
      <alignment vertical="top" shrinkToFit="1"/>
    </xf>
    <xf numFmtId="174" fontId="17" fillId="0" borderId="0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7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26" xfId="0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Stavitel++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1"/>
  <sheetViews>
    <sheetView showGridLines="0" topLeftCell="B27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5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5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5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5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/>
      <c r="J5" s="11"/>
    </row>
    <row r="6" spans="1:15" ht="15.75" customHeight="1" x14ac:dyDescent="0.25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5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124" t="s">
        <v>51</v>
      </c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5">
      <c r="A12" s="4"/>
      <c r="B12" s="41"/>
      <c r="C12" s="26"/>
      <c r="D12" s="125" t="s">
        <v>52</v>
      </c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5">
      <c r="A13" s="4"/>
      <c r="B13" s="42"/>
      <c r="C13" s="127" t="s">
        <v>53</v>
      </c>
      <c r="D13" s="126" t="s">
        <v>49</v>
      </c>
      <c r="E13" s="126"/>
      <c r="F13" s="126"/>
      <c r="G13" s="126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5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SUMIF(F47:F67,A16,I47:I67)+SUMIF(F47:F67,"PSU",I47:I67)</f>
        <v>0</v>
      </c>
      <c r="J16" s="93"/>
    </row>
    <row r="17" spans="1:10" ht="23.25" customHeight="1" x14ac:dyDescent="0.25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SUMIF(F47:F67,A17,I47:I67)</f>
        <v>0</v>
      </c>
      <c r="J17" s="93"/>
    </row>
    <row r="18" spans="1:10" ht="23.25" customHeight="1" x14ac:dyDescent="0.25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SUMIF(F47:F67,A18,I47:I67)</f>
        <v>0</v>
      </c>
      <c r="J18" s="93"/>
    </row>
    <row r="19" spans="1:10" ht="23.25" customHeight="1" x14ac:dyDescent="0.25">
      <c r="A19" s="193" t="s">
        <v>94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SUMIF(F47:F67,A19,I47:I67)</f>
        <v>0</v>
      </c>
      <c r="J19" s="93"/>
    </row>
    <row r="20" spans="1:10" ht="23.25" customHeight="1" x14ac:dyDescent="0.25">
      <c r="A20" s="193" t="s">
        <v>93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SUMIF(F47:F67,A20,I47:I67)</f>
        <v>0</v>
      </c>
      <c r="J20" s="93"/>
    </row>
    <row r="21" spans="1:10" ht="23.25" customHeight="1" x14ac:dyDescent="0.25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3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3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56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43989</v>
      </c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5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5">
      <c r="A39" s="131">
        <v>0</v>
      </c>
      <c r="B39" s="137" t="s">
        <v>54</v>
      </c>
      <c r="C39" s="138" t="s">
        <v>46</v>
      </c>
      <c r="D39" s="139"/>
      <c r="E39" s="139"/>
      <c r="F39" s="147">
        <f>'Rozpočet Pol'!AC115</f>
        <v>0</v>
      </c>
      <c r="G39" s="148">
        <f>'Rozpočet Pol'!AD115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5">
      <c r="A40" s="131"/>
      <c r="B40" s="141" t="s">
        <v>55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6" x14ac:dyDescent="0.3">
      <c r="B44" s="161" t="s">
        <v>57</v>
      </c>
    </row>
    <row r="46" spans="1:10" ht="25.5" customHeight="1" x14ac:dyDescent="0.25">
      <c r="A46" s="162"/>
      <c r="B46" s="168" t="s">
        <v>16</v>
      </c>
      <c r="C46" s="168" t="s">
        <v>5</v>
      </c>
      <c r="D46" s="169"/>
      <c r="E46" s="169"/>
      <c r="F46" s="172" t="s">
        <v>58</v>
      </c>
      <c r="G46" s="172"/>
      <c r="H46" s="172"/>
      <c r="I46" s="173" t="s">
        <v>28</v>
      </c>
      <c r="J46" s="173"/>
    </row>
    <row r="47" spans="1:10" ht="25.5" customHeight="1" x14ac:dyDescent="0.25">
      <c r="A47" s="163"/>
      <c r="B47" s="174" t="s">
        <v>59</v>
      </c>
      <c r="C47" s="175" t="s">
        <v>60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 x14ac:dyDescent="0.25">
      <c r="A48" s="163"/>
      <c r="B48" s="166" t="s">
        <v>61</v>
      </c>
      <c r="C48" s="165" t="s">
        <v>62</v>
      </c>
      <c r="D48" s="167"/>
      <c r="E48" s="167"/>
      <c r="F48" s="183" t="s">
        <v>23</v>
      </c>
      <c r="G48" s="184"/>
      <c r="H48" s="184"/>
      <c r="I48" s="185">
        <f>'Rozpočet Pol'!G11</f>
        <v>0</v>
      </c>
      <c r="J48" s="185"/>
    </row>
    <row r="49" spans="1:10" ht="25.5" customHeight="1" x14ac:dyDescent="0.25">
      <c r="A49" s="163"/>
      <c r="B49" s="166" t="s">
        <v>63</v>
      </c>
      <c r="C49" s="165" t="s">
        <v>64</v>
      </c>
      <c r="D49" s="167"/>
      <c r="E49" s="167"/>
      <c r="F49" s="183" t="s">
        <v>23</v>
      </c>
      <c r="G49" s="184"/>
      <c r="H49" s="184"/>
      <c r="I49" s="185">
        <f>'Rozpočet Pol'!G13</f>
        <v>0</v>
      </c>
      <c r="J49" s="185"/>
    </row>
    <row r="50" spans="1:10" ht="25.5" customHeight="1" x14ac:dyDescent="0.25">
      <c r="A50" s="163"/>
      <c r="B50" s="166" t="s">
        <v>65</v>
      </c>
      <c r="C50" s="165" t="s">
        <v>66</v>
      </c>
      <c r="D50" s="167"/>
      <c r="E50" s="167"/>
      <c r="F50" s="183" t="s">
        <v>23</v>
      </c>
      <c r="G50" s="184"/>
      <c r="H50" s="184"/>
      <c r="I50" s="185">
        <f>'Rozpočet Pol'!G16</f>
        <v>0</v>
      </c>
      <c r="J50" s="185"/>
    </row>
    <row r="51" spans="1:10" ht="25.5" customHeight="1" x14ac:dyDescent="0.25">
      <c r="A51" s="163"/>
      <c r="B51" s="166" t="s">
        <v>67</v>
      </c>
      <c r="C51" s="165" t="s">
        <v>68</v>
      </c>
      <c r="D51" s="167"/>
      <c r="E51" s="167"/>
      <c r="F51" s="183" t="s">
        <v>23</v>
      </c>
      <c r="G51" s="184"/>
      <c r="H51" s="184"/>
      <c r="I51" s="185">
        <f>'Rozpočet Pol'!G18</f>
        <v>0</v>
      </c>
      <c r="J51" s="185"/>
    </row>
    <row r="52" spans="1:10" ht="25.5" customHeight="1" x14ac:dyDescent="0.25">
      <c r="A52" s="163"/>
      <c r="B52" s="166" t="s">
        <v>69</v>
      </c>
      <c r="C52" s="165" t="s">
        <v>70</v>
      </c>
      <c r="D52" s="167"/>
      <c r="E52" s="167"/>
      <c r="F52" s="183" t="s">
        <v>23</v>
      </c>
      <c r="G52" s="184"/>
      <c r="H52" s="184"/>
      <c r="I52" s="185">
        <f>'Rozpočet Pol'!G25</f>
        <v>0</v>
      </c>
      <c r="J52" s="185"/>
    </row>
    <row r="53" spans="1:10" ht="25.5" customHeight="1" x14ac:dyDescent="0.25">
      <c r="A53" s="163"/>
      <c r="B53" s="166" t="s">
        <v>71</v>
      </c>
      <c r="C53" s="165" t="s">
        <v>72</v>
      </c>
      <c r="D53" s="167"/>
      <c r="E53" s="167"/>
      <c r="F53" s="183" t="s">
        <v>24</v>
      </c>
      <c r="G53" s="184"/>
      <c r="H53" s="184"/>
      <c r="I53" s="185">
        <f>'Rozpočet Pol'!G27</f>
        <v>0</v>
      </c>
      <c r="J53" s="185"/>
    </row>
    <row r="54" spans="1:10" ht="25.5" customHeight="1" x14ac:dyDescent="0.25">
      <c r="A54" s="163"/>
      <c r="B54" s="166" t="s">
        <v>73</v>
      </c>
      <c r="C54" s="165" t="s">
        <v>74</v>
      </c>
      <c r="D54" s="167"/>
      <c r="E54" s="167"/>
      <c r="F54" s="183" t="s">
        <v>24</v>
      </c>
      <c r="G54" s="184"/>
      <c r="H54" s="184"/>
      <c r="I54" s="185">
        <f>'Rozpočet Pol'!G31</f>
        <v>0</v>
      </c>
      <c r="J54" s="185"/>
    </row>
    <row r="55" spans="1:10" ht="25.5" customHeight="1" x14ac:dyDescent="0.25">
      <c r="A55" s="163"/>
      <c r="B55" s="166" t="s">
        <v>75</v>
      </c>
      <c r="C55" s="165" t="s">
        <v>76</v>
      </c>
      <c r="D55" s="167"/>
      <c r="E55" s="167"/>
      <c r="F55" s="183" t="s">
        <v>24</v>
      </c>
      <c r="G55" s="184"/>
      <c r="H55" s="184"/>
      <c r="I55" s="185">
        <f>'Rozpočet Pol'!G33</f>
        <v>0</v>
      </c>
      <c r="J55" s="185"/>
    </row>
    <row r="56" spans="1:10" ht="25.5" customHeight="1" x14ac:dyDescent="0.25">
      <c r="A56" s="163"/>
      <c r="B56" s="166" t="s">
        <v>77</v>
      </c>
      <c r="C56" s="165" t="s">
        <v>78</v>
      </c>
      <c r="D56" s="167"/>
      <c r="E56" s="167"/>
      <c r="F56" s="183" t="s">
        <v>24</v>
      </c>
      <c r="G56" s="184"/>
      <c r="H56" s="184"/>
      <c r="I56" s="185">
        <f>'Rozpočet Pol'!G36</f>
        <v>0</v>
      </c>
      <c r="J56" s="185"/>
    </row>
    <row r="57" spans="1:10" ht="25.5" customHeight="1" x14ac:dyDescent="0.25">
      <c r="A57" s="163"/>
      <c r="B57" s="166" t="s">
        <v>79</v>
      </c>
      <c r="C57" s="165" t="s">
        <v>80</v>
      </c>
      <c r="D57" s="167"/>
      <c r="E57" s="167"/>
      <c r="F57" s="183" t="s">
        <v>24</v>
      </c>
      <c r="G57" s="184"/>
      <c r="H57" s="184"/>
      <c r="I57" s="185">
        <f>'Rozpočet Pol'!G54</f>
        <v>0</v>
      </c>
      <c r="J57" s="185"/>
    </row>
    <row r="58" spans="1:10" ht="25.5" customHeight="1" x14ac:dyDescent="0.25">
      <c r="A58" s="163"/>
      <c r="B58" s="166" t="s">
        <v>81</v>
      </c>
      <c r="C58" s="165" t="s">
        <v>82</v>
      </c>
      <c r="D58" s="167"/>
      <c r="E58" s="167"/>
      <c r="F58" s="183" t="s">
        <v>24</v>
      </c>
      <c r="G58" s="184"/>
      <c r="H58" s="184"/>
      <c r="I58" s="185">
        <f>'Rozpočet Pol'!G56</f>
        <v>0</v>
      </c>
      <c r="J58" s="185"/>
    </row>
    <row r="59" spans="1:10" ht="25.5" customHeight="1" x14ac:dyDescent="0.25">
      <c r="A59" s="163"/>
      <c r="B59" s="166" t="s">
        <v>83</v>
      </c>
      <c r="C59" s="165" t="s">
        <v>84</v>
      </c>
      <c r="D59" s="167"/>
      <c r="E59" s="167"/>
      <c r="F59" s="183" t="s">
        <v>24</v>
      </c>
      <c r="G59" s="184"/>
      <c r="H59" s="184"/>
      <c r="I59" s="185">
        <f>'Rozpočet Pol'!G63</f>
        <v>0</v>
      </c>
      <c r="J59" s="185"/>
    </row>
    <row r="60" spans="1:10" ht="25.5" customHeight="1" x14ac:dyDescent="0.25">
      <c r="A60" s="163"/>
      <c r="B60" s="166" t="s">
        <v>85</v>
      </c>
      <c r="C60" s="165" t="s">
        <v>86</v>
      </c>
      <c r="D60" s="167"/>
      <c r="E60" s="167"/>
      <c r="F60" s="183" t="s">
        <v>24</v>
      </c>
      <c r="G60" s="184"/>
      <c r="H60" s="184"/>
      <c r="I60" s="185">
        <f>'Rozpočet Pol'!G70</f>
        <v>0</v>
      </c>
      <c r="J60" s="185"/>
    </row>
    <row r="61" spans="1:10" ht="25.5" customHeight="1" x14ac:dyDescent="0.25">
      <c r="A61" s="163"/>
      <c r="B61" s="166" t="s">
        <v>87</v>
      </c>
      <c r="C61" s="165" t="s">
        <v>88</v>
      </c>
      <c r="D61" s="167"/>
      <c r="E61" s="167"/>
      <c r="F61" s="183" t="s">
        <v>24</v>
      </c>
      <c r="G61" s="184"/>
      <c r="H61" s="184"/>
      <c r="I61" s="185">
        <f>'Rozpočet Pol'!G85</f>
        <v>0</v>
      </c>
      <c r="J61" s="185"/>
    </row>
    <row r="62" spans="1:10" ht="25.5" customHeight="1" x14ac:dyDescent="0.25">
      <c r="A62" s="163"/>
      <c r="B62" s="166" t="s">
        <v>89</v>
      </c>
      <c r="C62" s="165" t="s">
        <v>90</v>
      </c>
      <c r="D62" s="167"/>
      <c r="E62" s="167"/>
      <c r="F62" s="183" t="s">
        <v>24</v>
      </c>
      <c r="G62" s="184"/>
      <c r="H62" s="184"/>
      <c r="I62" s="185">
        <f>'Rozpočet Pol'!G90</f>
        <v>0</v>
      </c>
      <c r="J62" s="185"/>
    </row>
    <row r="63" spans="1:10" ht="25.5" customHeight="1" x14ac:dyDescent="0.25">
      <c r="A63" s="163"/>
      <c r="B63" s="166" t="s">
        <v>91</v>
      </c>
      <c r="C63" s="165" t="s">
        <v>92</v>
      </c>
      <c r="D63" s="167"/>
      <c r="E63" s="167"/>
      <c r="F63" s="183" t="s">
        <v>24</v>
      </c>
      <c r="G63" s="184"/>
      <c r="H63" s="184"/>
      <c r="I63" s="185">
        <f>'Rozpočet Pol'!G92</f>
        <v>0</v>
      </c>
      <c r="J63" s="185"/>
    </row>
    <row r="64" spans="1:10" ht="25.5" customHeight="1" x14ac:dyDescent="0.25">
      <c r="A64" s="163"/>
      <c r="B64" s="166" t="s">
        <v>93</v>
      </c>
      <c r="C64" s="165" t="s">
        <v>27</v>
      </c>
      <c r="D64" s="167"/>
      <c r="E64" s="167"/>
      <c r="F64" s="183" t="s">
        <v>93</v>
      </c>
      <c r="G64" s="184"/>
      <c r="H64" s="184"/>
      <c r="I64" s="185">
        <f>'Rozpočet Pol'!G94</f>
        <v>0</v>
      </c>
      <c r="J64" s="185"/>
    </row>
    <row r="65" spans="1:10" ht="25.5" customHeight="1" x14ac:dyDescent="0.25">
      <c r="A65" s="163"/>
      <c r="B65" s="166" t="s">
        <v>94</v>
      </c>
      <c r="C65" s="165" t="s">
        <v>26</v>
      </c>
      <c r="D65" s="167"/>
      <c r="E65" s="167"/>
      <c r="F65" s="183" t="s">
        <v>94</v>
      </c>
      <c r="G65" s="184"/>
      <c r="H65" s="184"/>
      <c r="I65" s="185">
        <f>'Rozpočet Pol'!G101</f>
        <v>0</v>
      </c>
      <c r="J65" s="185"/>
    </row>
    <row r="66" spans="1:10" ht="25.5" customHeight="1" x14ac:dyDescent="0.25">
      <c r="A66" s="163"/>
      <c r="B66" s="166" t="s">
        <v>95</v>
      </c>
      <c r="C66" s="165" t="s">
        <v>96</v>
      </c>
      <c r="D66" s="167"/>
      <c r="E66" s="167"/>
      <c r="F66" s="183" t="s">
        <v>23</v>
      </c>
      <c r="G66" s="184"/>
      <c r="H66" s="184"/>
      <c r="I66" s="185">
        <f>'Rozpočet Pol'!G106</f>
        <v>0</v>
      </c>
      <c r="J66" s="185"/>
    </row>
    <row r="67" spans="1:10" ht="25.5" customHeight="1" x14ac:dyDescent="0.25">
      <c r="A67" s="163"/>
      <c r="B67" s="177" t="s">
        <v>97</v>
      </c>
      <c r="C67" s="178" t="s">
        <v>98</v>
      </c>
      <c r="D67" s="179"/>
      <c r="E67" s="179"/>
      <c r="F67" s="186" t="s">
        <v>23</v>
      </c>
      <c r="G67" s="187"/>
      <c r="H67" s="187"/>
      <c r="I67" s="188">
        <f>'Rozpočet Pol'!G109</f>
        <v>0</v>
      </c>
      <c r="J67" s="188"/>
    </row>
    <row r="68" spans="1:10" ht="25.5" customHeight="1" x14ac:dyDescent="0.25">
      <c r="A68" s="164"/>
      <c r="B68" s="170" t="s">
        <v>1</v>
      </c>
      <c r="C68" s="170"/>
      <c r="D68" s="171"/>
      <c r="E68" s="171"/>
      <c r="F68" s="189"/>
      <c r="G68" s="190"/>
      <c r="H68" s="190"/>
      <c r="I68" s="191">
        <f>SUM(I47:I67)</f>
        <v>0</v>
      </c>
      <c r="J68" s="191"/>
    </row>
    <row r="69" spans="1:10" x14ac:dyDescent="0.25">
      <c r="F69" s="192"/>
      <c r="G69" s="130"/>
      <c r="H69" s="192"/>
      <c r="I69" s="130"/>
      <c r="J69" s="130"/>
    </row>
    <row r="70" spans="1:10" x14ac:dyDescent="0.25">
      <c r="F70" s="192"/>
      <c r="G70" s="130"/>
      <c r="H70" s="192"/>
      <c r="I70" s="130"/>
      <c r="J70" s="130"/>
    </row>
    <row r="71" spans="1:10" x14ac:dyDescent="0.25">
      <c r="F71" s="192"/>
      <c r="G71" s="130"/>
      <c r="H71" s="192"/>
      <c r="I71" s="130"/>
      <c r="J71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1">
    <mergeCell ref="I67:J67"/>
    <mergeCell ref="C67:E67"/>
    <mergeCell ref="I68:J68"/>
    <mergeCell ref="I64:J64"/>
    <mergeCell ref="C64:E64"/>
    <mergeCell ref="I65:J65"/>
    <mergeCell ref="C65:E65"/>
    <mergeCell ref="I66:J66"/>
    <mergeCell ref="C66:E66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101" t="s">
        <v>6</v>
      </c>
      <c r="B1" s="101"/>
      <c r="C1" s="102"/>
      <c r="D1" s="101"/>
      <c r="E1" s="101"/>
      <c r="F1" s="101"/>
      <c r="G1" s="101"/>
    </row>
    <row r="2" spans="1:7" ht="24.9" customHeight="1" x14ac:dyDescent="0.25">
      <c r="A2" s="79" t="s">
        <v>41</v>
      </c>
      <c r="B2" s="78"/>
      <c r="C2" s="103"/>
      <c r="D2" s="103"/>
      <c r="E2" s="103"/>
      <c r="F2" s="103"/>
      <c r="G2" s="104"/>
    </row>
    <row r="3" spans="1:7" ht="24.9" hidden="1" customHeight="1" x14ac:dyDescent="0.25">
      <c r="A3" s="79" t="s">
        <v>7</v>
      </c>
      <c r="B3" s="78"/>
      <c r="C3" s="103"/>
      <c r="D3" s="103"/>
      <c r="E3" s="103"/>
      <c r="F3" s="103"/>
      <c r="G3" s="104"/>
    </row>
    <row r="4" spans="1:7" ht="24.9" hidden="1" customHeight="1" x14ac:dyDescent="0.25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25"/>
  <sheetViews>
    <sheetView workbookViewId="0">
      <selection sqref="A1:G1"/>
    </sheetView>
  </sheetViews>
  <sheetFormatPr defaultRowHeight="13.2" outlineLevelRow="1" x14ac:dyDescent="0.25"/>
  <cols>
    <col min="1" max="1" width="4.33203125" customWidth="1"/>
    <col min="2" max="2" width="14.44140625" style="129" customWidth="1"/>
    <col min="3" max="3" width="38.33203125" style="129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8" max="21" width="0" hidden="1" customWidth="1"/>
    <col min="29" max="39" width="0" hidden="1" customWidth="1"/>
    <col min="53" max="53" width="73.44140625" customWidth="1"/>
  </cols>
  <sheetData>
    <row r="1" spans="1:60" ht="15.75" customHeight="1" x14ac:dyDescent="0.3">
      <c r="A1" s="195" t="s">
        <v>6</v>
      </c>
      <c r="B1" s="195"/>
      <c r="C1" s="195"/>
      <c r="D1" s="195"/>
      <c r="E1" s="195"/>
      <c r="F1" s="195"/>
      <c r="G1" s="195"/>
      <c r="AE1" t="s">
        <v>100</v>
      </c>
    </row>
    <row r="2" spans="1:60" ht="25.05" customHeight="1" x14ac:dyDescent="0.25">
      <c r="A2" s="202" t="s">
        <v>99</v>
      </c>
      <c r="B2" s="196"/>
      <c r="C2" s="197" t="s">
        <v>46</v>
      </c>
      <c r="D2" s="198"/>
      <c r="E2" s="198"/>
      <c r="F2" s="198"/>
      <c r="G2" s="204"/>
      <c r="AE2" t="s">
        <v>101</v>
      </c>
    </row>
    <row r="3" spans="1:60" ht="25.05" customHeight="1" x14ac:dyDescent="0.25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102</v>
      </c>
    </row>
    <row r="4" spans="1:60" ht="25.05" hidden="1" customHeight="1" x14ac:dyDescent="0.25">
      <c r="A4" s="203" t="s">
        <v>8</v>
      </c>
      <c r="B4" s="201"/>
      <c r="C4" s="199"/>
      <c r="D4" s="200"/>
      <c r="E4" s="200"/>
      <c r="F4" s="200"/>
      <c r="G4" s="205"/>
      <c r="AE4" t="s">
        <v>103</v>
      </c>
    </row>
    <row r="5" spans="1:60" hidden="1" x14ac:dyDescent="0.25">
      <c r="A5" s="206" t="s">
        <v>104</v>
      </c>
      <c r="B5" s="207"/>
      <c r="C5" s="208"/>
      <c r="D5" s="209"/>
      <c r="E5" s="209"/>
      <c r="F5" s="209"/>
      <c r="G5" s="210"/>
      <c r="AE5" t="s">
        <v>105</v>
      </c>
    </row>
    <row r="7" spans="1:60" ht="39.6" x14ac:dyDescent="0.25">
      <c r="A7" s="216" t="s">
        <v>106</v>
      </c>
      <c r="B7" s="217" t="s">
        <v>107</v>
      </c>
      <c r="C7" s="217" t="s">
        <v>108</v>
      </c>
      <c r="D7" s="216" t="s">
        <v>109</v>
      </c>
      <c r="E7" s="216" t="s">
        <v>110</v>
      </c>
      <c r="F7" s="211" t="s">
        <v>111</v>
      </c>
      <c r="G7" s="235" t="s">
        <v>28</v>
      </c>
      <c r="H7" s="236" t="s">
        <v>29</v>
      </c>
      <c r="I7" s="236" t="s">
        <v>112</v>
      </c>
      <c r="J7" s="236" t="s">
        <v>30</v>
      </c>
      <c r="K7" s="236" t="s">
        <v>113</v>
      </c>
      <c r="L7" s="236" t="s">
        <v>114</v>
      </c>
      <c r="M7" s="236" t="s">
        <v>115</v>
      </c>
      <c r="N7" s="236" t="s">
        <v>116</v>
      </c>
      <c r="O7" s="236" t="s">
        <v>117</v>
      </c>
      <c r="P7" s="236" t="s">
        <v>118</v>
      </c>
      <c r="Q7" s="236" t="s">
        <v>119</v>
      </c>
      <c r="R7" s="236" t="s">
        <v>120</v>
      </c>
      <c r="S7" s="236" t="s">
        <v>121</v>
      </c>
      <c r="T7" s="236" t="s">
        <v>122</v>
      </c>
      <c r="U7" s="219" t="s">
        <v>123</v>
      </c>
    </row>
    <row r="8" spans="1:60" x14ac:dyDescent="0.25">
      <c r="A8" s="237" t="s">
        <v>124</v>
      </c>
      <c r="B8" s="238" t="s">
        <v>59</v>
      </c>
      <c r="C8" s="239" t="s">
        <v>60</v>
      </c>
      <c r="D8" s="218"/>
      <c r="E8" s="240"/>
      <c r="F8" s="241"/>
      <c r="G8" s="241">
        <f>SUMIF(AE9:AE10,"&lt;&gt;NOR",G9:G10)</f>
        <v>0</v>
      </c>
      <c r="H8" s="241"/>
      <c r="I8" s="241">
        <f>SUM(I9:I10)</f>
        <v>0</v>
      </c>
      <c r="J8" s="241"/>
      <c r="K8" s="241">
        <f>SUM(K9:K10)</f>
        <v>0</v>
      </c>
      <c r="L8" s="241"/>
      <c r="M8" s="241">
        <f>SUM(M9:M10)</f>
        <v>0</v>
      </c>
      <c r="N8" s="218"/>
      <c r="O8" s="218">
        <f>SUM(O9:O10)</f>
        <v>0.24460000000000001</v>
      </c>
      <c r="P8" s="218"/>
      <c r="Q8" s="218">
        <f>SUM(Q9:Q10)</f>
        <v>0</v>
      </c>
      <c r="R8" s="218"/>
      <c r="S8" s="218"/>
      <c r="T8" s="237"/>
      <c r="U8" s="218">
        <f>SUM(U9:U10)</f>
        <v>4.37</v>
      </c>
      <c r="AE8" t="s">
        <v>125</v>
      </c>
    </row>
    <row r="9" spans="1:60" ht="20.399999999999999" outlineLevel="1" x14ac:dyDescent="0.25">
      <c r="A9" s="213">
        <v>1</v>
      </c>
      <c r="B9" s="220" t="s">
        <v>126</v>
      </c>
      <c r="C9" s="263" t="s">
        <v>127</v>
      </c>
      <c r="D9" s="222" t="s">
        <v>128</v>
      </c>
      <c r="E9" s="227">
        <v>4</v>
      </c>
      <c r="F9" s="230"/>
      <c r="G9" s="231">
        <f>ROUND(E9*F9,2)</f>
        <v>0</v>
      </c>
      <c r="H9" s="230"/>
      <c r="I9" s="231">
        <f>ROUND(E9*H9,2)</f>
        <v>0</v>
      </c>
      <c r="J9" s="230"/>
      <c r="K9" s="231">
        <f>ROUND(E9*J9,2)</f>
        <v>0</v>
      </c>
      <c r="L9" s="231">
        <v>0</v>
      </c>
      <c r="M9" s="231">
        <f>G9*(1+L9/100)</f>
        <v>0</v>
      </c>
      <c r="N9" s="222">
        <v>6.1150000000000003E-2</v>
      </c>
      <c r="O9" s="222">
        <f>ROUND(E9*N9,5)</f>
        <v>0.24460000000000001</v>
      </c>
      <c r="P9" s="222">
        <v>0</v>
      </c>
      <c r="Q9" s="222">
        <f>ROUND(E9*P9,5)</f>
        <v>0</v>
      </c>
      <c r="R9" s="222"/>
      <c r="S9" s="222"/>
      <c r="T9" s="223">
        <v>1.09171</v>
      </c>
      <c r="U9" s="222">
        <f>ROUND(E9*T9,2)</f>
        <v>4.37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129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5">
      <c r="A10" s="213">
        <v>2</v>
      </c>
      <c r="B10" s="220" t="s">
        <v>130</v>
      </c>
      <c r="C10" s="263" t="s">
        <v>131</v>
      </c>
      <c r="D10" s="222" t="s">
        <v>132</v>
      </c>
      <c r="E10" s="227">
        <v>2</v>
      </c>
      <c r="F10" s="230"/>
      <c r="G10" s="231">
        <f>ROUND(E10*F10,2)</f>
        <v>0</v>
      </c>
      <c r="H10" s="230"/>
      <c r="I10" s="231">
        <f>ROUND(E10*H10,2)</f>
        <v>0</v>
      </c>
      <c r="J10" s="230"/>
      <c r="K10" s="231">
        <f>ROUND(E10*J10,2)</f>
        <v>0</v>
      </c>
      <c r="L10" s="231">
        <v>0</v>
      </c>
      <c r="M10" s="231">
        <f>G10*(1+L10/100)</f>
        <v>0</v>
      </c>
      <c r="N10" s="222">
        <v>0</v>
      </c>
      <c r="O10" s="222">
        <f>ROUND(E10*N10,5)</f>
        <v>0</v>
      </c>
      <c r="P10" s="222">
        <v>0</v>
      </c>
      <c r="Q10" s="222">
        <f>ROUND(E10*P10,5)</f>
        <v>0</v>
      </c>
      <c r="R10" s="222"/>
      <c r="S10" s="222"/>
      <c r="T10" s="223">
        <v>0</v>
      </c>
      <c r="U10" s="222">
        <f>ROUND(E10*T10,2)</f>
        <v>0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133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x14ac:dyDescent="0.25">
      <c r="A11" s="214" t="s">
        <v>124</v>
      </c>
      <c r="B11" s="221" t="s">
        <v>61</v>
      </c>
      <c r="C11" s="264" t="s">
        <v>62</v>
      </c>
      <c r="D11" s="224"/>
      <c r="E11" s="228"/>
      <c r="F11" s="232"/>
      <c r="G11" s="232">
        <f>SUMIF(AE12:AE12,"&lt;&gt;NOR",G12:G12)</f>
        <v>0</v>
      </c>
      <c r="H11" s="232"/>
      <c r="I11" s="232">
        <f>SUM(I12:I12)</f>
        <v>0</v>
      </c>
      <c r="J11" s="232"/>
      <c r="K11" s="232">
        <f>SUM(K12:K12)</f>
        <v>0</v>
      </c>
      <c r="L11" s="232"/>
      <c r="M11" s="232">
        <f>SUM(M12:M12)</f>
        <v>0</v>
      </c>
      <c r="N11" s="224"/>
      <c r="O11" s="224">
        <f>SUM(O12:O12)</f>
        <v>0.16994000000000001</v>
      </c>
      <c r="P11" s="224"/>
      <c r="Q11" s="224">
        <f>SUM(Q12:Q12)</f>
        <v>0</v>
      </c>
      <c r="R11" s="224"/>
      <c r="S11" s="224"/>
      <c r="T11" s="225"/>
      <c r="U11" s="224">
        <f>SUM(U12:U12)</f>
        <v>3.86</v>
      </c>
      <c r="AE11" t="s">
        <v>125</v>
      </c>
    </row>
    <row r="12" spans="1:60" ht="20.399999999999999" outlineLevel="1" x14ac:dyDescent="0.25">
      <c r="A12" s="213">
        <v>3</v>
      </c>
      <c r="B12" s="220" t="s">
        <v>134</v>
      </c>
      <c r="C12" s="263" t="s">
        <v>135</v>
      </c>
      <c r="D12" s="222" t="s">
        <v>128</v>
      </c>
      <c r="E12" s="227">
        <v>2</v>
      </c>
      <c r="F12" s="230"/>
      <c r="G12" s="231">
        <f>ROUND(E12*F12,2)</f>
        <v>0</v>
      </c>
      <c r="H12" s="230"/>
      <c r="I12" s="231">
        <f>ROUND(E12*H12,2)</f>
        <v>0</v>
      </c>
      <c r="J12" s="230"/>
      <c r="K12" s="231">
        <f>ROUND(E12*J12,2)</f>
        <v>0</v>
      </c>
      <c r="L12" s="231">
        <v>0</v>
      </c>
      <c r="M12" s="231">
        <f>G12*(1+L12/100)</f>
        <v>0</v>
      </c>
      <c r="N12" s="222">
        <v>8.4970000000000004E-2</v>
      </c>
      <c r="O12" s="222">
        <f>ROUND(E12*N12,5)</f>
        <v>0.16994000000000001</v>
      </c>
      <c r="P12" s="222">
        <v>0</v>
      </c>
      <c r="Q12" s="222">
        <f>ROUND(E12*P12,5)</f>
        <v>0</v>
      </c>
      <c r="R12" s="222"/>
      <c r="S12" s="222"/>
      <c r="T12" s="223">
        <v>1.9279599999999999</v>
      </c>
      <c r="U12" s="222">
        <f>ROUND(E12*T12,2)</f>
        <v>3.86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129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x14ac:dyDescent="0.25">
      <c r="A13" s="214" t="s">
        <v>124</v>
      </c>
      <c r="B13" s="221" t="s">
        <v>63</v>
      </c>
      <c r="C13" s="264" t="s">
        <v>64</v>
      </c>
      <c r="D13" s="224"/>
      <c r="E13" s="228"/>
      <c r="F13" s="232"/>
      <c r="G13" s="232">
        <f>SUMIF(AE14:AE15,"&lt;&gt;NOR",G14:G15)</f>
        <v>0</v>
      </c>
      <c r="H13" s="232"/>
      <c r="I13" s="232">
        <f>SUM(I14:I15)</f>
        <v>0</v>
      </c>
      <c r="J13" s="232"/>
      <c r="K13" s="232">
        <f>SUM(K14:K15)</f>
        <v>0</v>
      </c>
      <c r="L13" s="232"/>
      <c r="M13" s="232">
        <f>SUM(M14:M15)</f>
        <v>0</v>
      </c>
      <c r="N13" s="224"/>
      <c r="O13" s="224">
        <f>SUM(O14:O15)</f>
        <v>0</v>
      </c>
      <c r="P13" s="224"/>
      <c r="Q13" s="224">
        <f>SUM(Q14:Q15)</f>
        <v>0</v>
      </c>
      <c r="R13" s="224"/>
      <c r="S13" s="224"/>
      <c r="T13" s="225"/>
      <c r="U13" s="224">
        <f>SUM(U14:U15)</f>
        <v>2.77</v>
      </c>
      <c r="AE13" t="s">
        <v>125</v>
      </c>
    </row>
    <row r="14" spans="1:60" outlineLevel="1" x14ac:dyDescent="0.25">
      <c r="A14" s="213">
        <v>4</v>
      </c>
      <c r="B14" s="220" t="s">
        <v>136</v>
      </c>
      <c r="C14" s="263" t="s">
        <v>137</v>
      </c>
      <c r="D14" s="222" t="s">
        <v>128</v>
      </c>
      <c r="E14" s="227">
        <v>45</v>
      </c>
      <c r="F14" s="230"/>
      <c r="G14" s="231">
        <f>ROUND(E14*F14,2)</f>
        <v>0</v>
      </c>
      <c r="H14" s="230"/>
      <c r="I14" s="231">
        <f>ROUND(E14*H14,2)</f>
        <v>0</v>
      </c>
      <c r="J14" s="230"/>
      <c r="K14" s="231">
        <f>ROUND(E14*J14,2)</f>
        <v>0</v>
      </c>
      <c r="L14" s="231">
        <v>0</v>
      </c>
      <c r="M14" s="231">
        <f>G14*(1+L14/100)</f>
        <v>0</v>
      </c>
      <c r="N14" s="222">
        <v>0</v>
      </c>
      <c r="O14" s="222">
        <f>ROUND(E14*N14,5)</f>
        <v>0</v>
      </c>
      <c r="P14" s="222">
        <v>0</v>
      </c>
      <c r="Q14" s="222">
        <f>ROUND(E14*P14,5)</f>
        <v>0</v>
      </c>
      <c r="R14" s="222"/>
      <c r="S14" s="222"/>
      <c r="T14" s="223">
        <v>1.4999999999999999E-2</v>
      </c>
      <c r="U14" s="222">
        <f>ROUND(E14*T14,2)</f>
        <v>0.68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133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5">
      <c r="A15" s="213">
        <v>5</v>
      </c>
      <c r="B15" s="220" t="s">
        <v>138</v>
      </c>
      <c r="C15" s="263" t="s">
        <v>139</v>
      </c>
      <c r="D15" s="222" t="s">
        <v>128</v>
      </c>
      <c r="E15" s="227">
        <v>15</v>
      </c>
      <c r="F15" s="230"/>
      <c r="G15" s="231">
        <f>ROUND(E15*F15,2)</f>
        <v>0</v>
      </c>
      <c r="H15" s="230"/>
      <c r="I15" s="231">
        <f>ROUND(E15*H15,2)</f>
        <v>0</v>
      </c>
      <c r="J15" s="230"/>
      <c r="K15" s="231">
        <f>ROUND(E15*J15,2)</f>
        <v>0</v>
      </c>
      <c r="L15" s="231">
        <v>0</v>
      </c>
      <c r="M15" s="231">
        <f>G15*(1+L15/100)</f>
        <v>0</v>
      </c>
      <c r="N15" s="222">
        <v>0</v>
      </c>
      <c r="O15" s="222">
        <f>ROUND(E15*N15,5)</f>
        <v>0</v>
      </c>
      <c r="P15" s="222">
        <v>0</v>
      </c>
      <c r="Q15" s="222">
        <f>ROUND(E15*P15,5)</f>
        <v>0</v>
      </c>
      <c r="R15" s="222"/>
      <c r="S15" s="222"/>
      <c r="T15" s="223">
        <v>0.13900000000000001</v>
      </c>
      <c r="U15" s="222">
        <f>ROUND(E15*T15,2)</f>
        <v>2.09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133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x14ac:dyDescent="0.25">
      <c r="A16" s="214" t="s">
        <v>124</v>
      </c>
      <c r="B16" s="221" t="s">
        <v>65</v>
      </c>
      <c r="C16" s="264" t="s">
        <v>66</v>
      </c>
      <c r="D16" s="224"/>
      <c r="E16" s="228"/>
      <c r="F16" s="232"/>
      <c r="G16" s="232">
        <f>SUMIF(AE17:AE17,"&lt;&gt;NOR",G17:G17)</f>
        <v>0</v>
      </c>
      <c r="H16" s="232"/>
      <c r="I16" s="232">
        <f>SUM(I17:I17)</f>
        <v>0</v>
      </c>
      <c r="J16" s="232"/>
      <c r="K16" s="232">
        <f>SUM(K17:K17)</f>
        <v>0</v>
      </c>
      <c r="L16" s="232"/>
      <c r="M16" s="232">
        <f>SUM(M17:M17)</f>
        <v>0</v>
      </c>
      <c r="N16" s="224"/>
      <c r="O16" s="224">
        <f>SUM(O17:O17)</f>
        <v>0</v>
      </c>
      <c r="P16" s="224"/>
      <c r="Q16" s="224">
        <f>SUM(Q17:Q17)</f>
        <v>0</v>
      </c>
      <c r="R16" s="224"/>
      <c r="S16" s="224"/>
      <c r="T16" s="225"/>
      <c r="U16" s="224">
        <f>SUM(U17:U17)</f>
        <v>0</v>
      </c>
      <c r="AE16" t="s">
        <v>125</v>
      </c>
    </row>
    <row r="17" spans="1:60" outlineLevel="1" x14ac:dyDescent="0.25">
      <c r="A17" s="213">
        <v>6</v>
      </c>
      <c r="B17" s="220" t="s">
        <v>140</v>
      </c>
      <c r="C17" s="263" t="s">
        <v>141</v>
      </c>
      <c r="D17" s="222" t="s">
        <v>142</v>
      </c>
      <c r="E17" s="227">
        <v>0.08</v>
      </c>
      <c r="F17" s="230"/>
      <c r="G17" s="231">
        <f>ROUND(E17*F17,2)</f>
        <v>0</v>
      </c>
      <c r="H17" s="230"/>
      <c r="I17" s="231">
        <f>ROUND(E17*H17,2)</f>
        <v>0</v>
      </c>
      <c r="J17" s="230"/>
      <c r="K17" s="231">
        <f>ROUND(E17*J17,2)</f>
        <v>0</v>
      </c>
      <c r="L17" s="231">
        <v>0</v>
      </c>
      <c r="M17" s="231">
        <f>G17*(1+L17/100)</f>
        <v>0</v>
      </c>
      <c r="N17" s="222">
        <v>0</v>
      </c>
      <c r="O17" s="222">
        <f>ROUND(E17*N17,5)</f>
        <v>0</v>
      </c>
      <c r="P17" s="222">
        <v>0</v>
      </c>
      <c r="Q17" s="222">
        <f>ROUND(E17*P17,5)</f>
        <v>0</v>
      </c>
      <c r="R17" s="222"/>
      <c r="S17" s="222"/>
      <c r="T17" s="223">
        <v>0</v>
      </c>
      <c r="U17" s="222">
        <f>ROUND(E17*T17,2)</f>
        <v>0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133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x14ac:dyDescent="0.25">
      <c r="A18" s="214" t="s">
        <v>124</v>
      </c>
      <c r="B18" s="221" t="s">
        <v>67</v>
      </c>
      <c r="C18" s="264" t="s">
        <v>68</v>
      </c>
      <c r="D18" s="224"/>
      <c r="E18" s="228"/>
      <c r="F18" s="232"/>
      <c r="G18" s="232">
        <f>SUMIF(AE19:AE24,"&lt;&gt;NOR",G19:G24)</f>
        <v>0</v>
      </c>
      <c r="H18" s="232"/>
      <c r="I18" s="232">
        <f>SUM(I19:I24)</f>
        <v>0</v>
      </c>
      <c r="J18" s="232"/>
      <c r="K18" s="232">
        <f>SUM(K19:K24)</f>
        <v>0</v>
      </c>
      <c r="L18" s="232"/>
      <c r="M18" s="232">
        <f>SUM(M19:M24)</f>
        <v>0</v>
      </c>
      <c r="N18" s="224"/>
      <c r="O18" s="224">
        <f>SUM(O19:O24)</f>
        <v>0</v>
      </c>
      <c r="P18" s="224"/>
      <c r="Q18" s="224">
        <f>SUM(Q19:Q24)</f>
        <v>5.1400000000000005E-3</v>
      </c>
      <c r="R18" s="224"/>
      <c r="S18" s="224"/>
      <c r="T18" s="225"/>
      <c r="U18" s="224">
        <f>SUM(U19:U24)</f>
        <v>9.5399999999999991</v>
      </c>
      <c r="AE18" t="s">
        <v>125</v>
      </c>
    </row>
    <row r="19" spans="1:60" outlineLevel="1" x14ac:dyDescent="0.25">
      <c r="A19" s="213">
        <v>7</v>
      </c>
      <c r="B19" s="220" t="s">
        <v>143</v>
      </c>
      <c r="C19" s="263" t="s">
        <v>144</v>
      </c>
      <c r="D19" s="222" t="s">
        <v>145</v>
      </c>
      <c r="E19" s="227">
        <v>0.9</v>
      </c>
      <c r="F19" s="230"/>
      <c r="G19" s="231">
        <f>ROUND(E19*F19,2)</f>
        <v>0</v>
      </c>
      <c r="H19" s="230"/>
      <c r="I19" s="231">
        <f>ROUND(E19*H19,2)</f>
        <v>0</v>
      </c>
      <c r="J19" s="230"/>
      <c r="K19" s="231">
        <f>ROUND(E19*J19,2)</f>
        <v>0</v>
      </c>
      <c r="L19" s="231">
        <v>0</v>
      </c>
      <c r="M19" s="231">
        <f>G19*(1+L19/100)</f>
        <v>0</v>
      </c>
      <c r="N19" s="222">
        <v>0</v>
      </c>
      <c r="O19" s="222">
        <f>ROUND(E19*N19,5)</f>
        <v>0</v>
      </c>
      <c r="P19" s="222">
        <v>2.14E-3</v>
      </c>
      <c r="Q19" s="222">
        <f>ROUND(E19*P19,5)</f>
        <v>1.9300000000000001E-3</v>
      </c>
      <c r="R19" s="222"/>
      <c r="S19" s="222"/>
      <c r="T19" s="223">
        <v>5.5</v>
      </c>
      <c r="U19" s="222">
        <f>ROUND(E19*T19,2)</f>
        <v>4.95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133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5">
      <c r="A20" s="213">
        <v>8</v>
      </c>
      <c r="B20" s="220" t="s">
        <v>146</v>
      </c>
      <c r="C20" s="263" t="s">
        <v>147</v>
      </c>
      <c r="D20" s="222" t="s">
        <v>145</v>
      </c>
      <c r="E20" s="227">
        <v>1.5</v>
      </c>
      <c r="F20" s="230"/>
      <c r="G20" s="231">
        <f>ROUND(E20*F20,2)</f>
        <v>0</v>
      </c>
      <c r="H20" s="230"/>
      <c r="I20" s="231">
        <f>ROUND(E20*H20,2)</f>
        <v>0</v>
      </c>
      <c r="J20" s="230"/>
      <c r="K20" s="231">
        <f>ROUND(E20*J20,2)</f>
        <v>0</v>
      </c>
      <c r="L20" s="231">
        <v>0</v>
      </c>
      <c r="M20" s="231">
        <f>G20*(1+L20/100)</f>
        <v>0</v>
      </c>
      <c r="N20" s="222">
        <v>0</v>
      </c>
      <c r="O20" s="222">
        <f>ROUND(E20*N20,5)</f>
        <v>0</v>
      </c>
      <c r="P20" s="222">
        <v>2.14E-3</v>
      </c>
      <c r="Q20" s="222">
        <f>ROUND(E20*P20,5)</f>
        <v>3.2100000000000002E-3</v>
      </c>
      <c r="R20" s="222"/>
      <c r="S20" s="222"/>
      <c r="T20" s="223">
        <v>2.95</v>
      </c>
      <c r="U20" s="222">
        <f>ROUND(E20*T20,2)</f>
        <v>4.43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133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5">
      <c r="A21" s="213">
        <v>9</v>
      </c>
      <c r="B21" s="220" t="s">
        <v>148</v>
      </c>
      <c r="C21" s="263" t="s">
        <v>149</v>
      </c>
      <c r="D21" s="222" t="s">
        <v>142</v>
      </c>
      <c r="E21" s="227">
        <v>0.08</v>
      </c>
      <c r="F21" s="230"/>
      <c r="G21" s="231">
        <f>ROUND(E21*F21,2)</f>
        <v>0</v>
      </c>
      <c r="H21" s="230"/>
      <c r="I21" s="231">
        <f>ROUND(E21*H21,2)</f>
        <v>0</v>
      </c>
      <c r="J21" s="230"/>
      <c r="K21" s="231">
        <f>ROUND(E21*J21,2)</f>
        <v>0</v>
      </c>
      <c r="L21" s="231">
        <v>0</v>
      </c>
      <c r="M21" s="231">
        <f>G21*(1+L21/100)</f>
        <v>0</v>
      </c>
      <c r="N21" s="222">
        <v>0</v>
      </c>
      <c r="O21" s="222">
        <f>ROUND(E21*N21,5)</f>
        <v>0</v>
      </c>
      <c r="P21" s="222">
        <v>0</v>
      </c>
      <c r="Q21" s="222">
        <f>ROUND(E21*P21,5)</f>
        <v>0</v>
      </c>
      <c r="R21" s="222"/>
      <c r="S21" s="222"/>
      <c r="T21" s="223">
        <v>1.8160000000000001</v>
      </c>
      <c r="U21" s="222">
        <f>ROUND(E21*T21,2)</f>
        <v>0.15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133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5">
      <c r="A22" s="213">
        <v>10</v>
      </c>
      <c r="B22" s="220" t="s">
        <v>150</v>
      </c>
      <c r="C22" s="263" t="s">
        <v>151</v>
      </c>
      <c r="D22" s="222" t="s">
        <v>142</v>
      </c>
      <c r="E22" s="227">
        <v>0.08</v>
      </c>
      <c r="F22" s="230"/>
      <c r="G22" s="231">
        <f>ROUND(E22*F22,2)</f>
        <v>0</v>
      </c>
      <c r="H22" s="230"/>
      <c r="I22" s="231">
        <f>ROUND(E22*H22,2)</f>
        <v>0</v>
      </c>
      <c r="J22" s="230"/>
      <c r="K22" s="231">
        <f>ROUND(E22*J22,2)</f>
        <v>0</v>
      </c>
      <c r="L22" s="231">
        <v>0</v>
      </c>
      <c r="M22" s="231">
        <f>G22*(1+L22/100)</f>
        <v>0</v>
      </c>
      <c r="N22" s="222">
        <v>0</v>
      </c>
      <c r="O22" s="222">
        <f>ROUND(E22*N22,5)</f>
        <v>0</v>
      </c>
      <c r="P22" s="222">
        <v>0</v>
      </c>
      <c r="Q22" s="222">
        <f>ROUND(E22*P22,5)</f>
        <v>0</v>
      </c>
      <c r="R22" s="222"/>
      <c r="S22" s="222"/>
      <c r="T22" s="223">
        <v>4.2000000000000003E-2</v>
      </c>
      <c r="U22" s="222">
        <f>ROUND(E22*T22,2)</f>
        <v>0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133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5">
      <c r="A23" s="213">
        <v>11</v>
      </c>
      <c r="B23" s="220" t="s">
        <v>152</v>
      </c>
      <c r="C23" s="263" t="s">
        <v>153</v>
      </c>
      <c r="D23" s="222" t="s">
        <v>142</v>
      </c>
      <c r="E23" s="227">
        <v>0.08</v>
      </c>
      <c r="F23" s="230"/>
      <c r="G23" s="231">
        <f>ROUND(E23*F23,2)</f>
        <v>0</v>
      </c>
      <c r="H23" s="230"/>
      <c r="I23" s="231">
        <f>ROUND(E23*H23,2)</f>
        <v>0</v>
      </c>
      <c r="J23" s="230"/>
      <c r="K23" s="231">
        <f>ROUND(E23*J23,2)</f>
        <v>0</v>
      </c>
      <c r="L23" s="231">
        <v>0</v>
      </c>
      <c r="M23" s="231">
        <f>G23*(1+L23/100)</f>
        <v>0</v>
      </c>
      <c r="N23" s="222">
        <v>0</v>
      </c>
      <c r="O23" s="222">
        <f>ROUND(E23*N23,5)</f>
        <v>0</v>
      </c>
      <c r="P23" s="222">
        <v>0</v>
      </c>
      <c r="Q23" s="222">
        <f>ROUND(E23*P23,5)</f>
        <v>0</v>
      </c>
      <c r="R23" s="222"/>
      <c r="S23" s="222"/>
      <c r="T23" s="223">
        <v>0.16400000000000001</v>
      </c>
      <c r="U23" s="222">
        <f>ROUND(E23*T23,2)</f>
        <v>0.01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133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5">
      <c r="A24" s="213">
        <v>12</v>
      </c>
      <c r="B24" s="220" t="s">
        <v>154</v>
      </c>
      <c r="C24" s="263" t="s">
        <v>155</v>
      </c>
      <c r="D24" s="222" t="s">
        <v>142</v>
      </c>
      <c r="E24" s="227">
        <v>0.08</v>
      </c>
      <c r="F24" s="230"/>
      <c r="G24" s="231">
        <f>ROUND(E24*F24,2)</f>
        <v>0</v>
      </c>
      <c r="H24" s="230"/>
      <c r="I24" s="231">
        <f>ROUND(E24*H24,2)</f>
        <v>0</v>
      </c>
      <c r="J24" s="230"/>
      <c r="K24" s="231">
        <f>ROUND(E24*J24,2)</f>
        <v>0</v>
      </c>
      <c r="L24" s="231">
        <v>0</v>
      </c>
      <c r="M24" s="231">
        <f>G24*(1+L24/100)</f>
        <v>0</v>
      </c>
      <c r="N24" s="222">
        <v>0</v>
      </c>
      <c r="O24" s="222">
        <f>ROUND(E24*N24,5)</f>
        <v>0</v>
      </c>
      <c r="P24" s="222">
        <v>0</v>
      </c>
      <c r="Q24" s="222">
        <f>ROUND(E24*P24,5)</f>
        <v>0</v>
      </c>
      <c r="R24" s="222"/>
      <c r="S24" s="222"/>
      <c r="T24" s="223">
        <v>0</v>
      </c>
      <c r="U24" s="222">
        <f>ROUND(E24*T24,2)</f>
        <v>0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133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x14ac:dyDescent="0.25">
      <c r="A25" s="214" t="s">
        <v>124</v>
      </c>
      <c r="B25" s="221" t="s">
        <v>69</v>
      </c>
      <c r="C25" s="264" t="s">
        <v>70</v>
      </c>
      <c r="D25" s="224"/>
      <c r="E25" s="228"/>
      <c r="F25" s="232"/>
      <c r="G25" s="232">
        <f>SUMIF(AE26:AE26,"&lt;&gt;NOR",G26:G26)</f>
        <v>0</v>
      </c>
      <c r="H25" s="232"/>
      <c r="I25" s="232">
        <f>SUM(I26:I26)</f>
        <v>0</v>
      </c>
      <c r="J25" s="232"/>
      <c r="K25" s="232">
        <f>SUM(K26:K26)</f>
        <v>0</v>
      </c>
      <c r="L25" s="232"/>
      <c r="M25" s="232">
        <f>SUM(M26:M26)</f>
        <v>0</v>
      </c>
      <c r="N25" s="224"/>
      <c r="O25" s="224">
        <f>SUM(O26:O26)</f>
        <v>0</v>
      </c>
      <c r="P25" s="224"/>
      <c r="Q25" s="224">
        <f>SUM(Q26:Q26)</f>
        <v>0</v>
      </c>
      <c r="R25" s="224"/>
      <c r="S25" s="224"/>
      <c r="T25" s="225"/>
      <c r="U25" s="224">
        <f>SUM(U26:U26)</f>
        <v>0.3</v>
      </c>
      <c r="AE25" t="s">
        <v>125</v>
      </c>
    </row>
    <row r="26" spans="1:60" outlineLevel="1" x14ac:dyDescent="0.25">
      <c r="A26" s="213">
        <v>13</v>
      </c>
      <c r="B26" s="220" t="s">
        <v>156</v>
      </c>
      <c r="C26" s="263" t="s">
        <v>157</v>
      </c>
      <c r="D26" s="222" t="s">
        <v>142</v>
      </c>
      <c r="E26" s="227">
        <v>0.1</v>
      </c>
      <c r="F26" s="230"/>
      <c r="G26" s="231">
        <f>ROUND(E26*F26,2)</f>
        <v>0</v>
      </c>
      <c r="H26" s="230"/>
      <c r="I26" s="231">
        <f>ROUND(E26*H26,2)</f>
        <v>0</v>
      </c>
      <c r="J26" s="230"/>
      <c r="K26" s="231">
        <f>ROUND(E26*J26,2)</f>
        <v>0</v>
      </c>
      <c r="L26" s="231">
        <v>0</v>
      </c>
      <c r="M26" s="231">
        <f>G26*(1+L26/100)</f>
        <v>0</v>
      </c>
      <c r="N26" s="222">
        <v>0</v>
      </c>
      <c r="O26" s="222">
        <f>ROUND(E26*N26,5)</f>
        <v>0</v>
      </c>
      <c r="P26" s="222">
        <v>0</v>
      </c>
      <c r="Q26" s="222">
        <f>ROUND(E26*P26,5)</f>
        <v>0</v>
      </c>
      <c r="R26" s="222"/>
      <c r="S26" s="222"/>
      <c r="T26" s="223">
        <v>3.0049999999999999</v>
      </c>
      <c r="U26" s="222">
        <f>ROUND(E26*T26,2)</f>
        <v>0.3</v>
      </c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133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x14ac:dyDescent="0.25">
      <c r="A27" s="214" t="s">
        <v>124</v>
      </c>
      <c r="B27" s="221" t="s">
        <v>71</v>
      </c>
      <c r="C27" s="264" t="s">
        <v>72</v>
      </c>
      <c r="D27" s="224"/>
      <c r="E27" s="228"/>
      <c r="F27" s="232"/>
      <c r="G27" s="232">
        <f>SUMIF(AE28:AE30,"&lt;&gt;NOR",G28:G30)</f>
        <v>0</v>
      </c>
      <c r="H27" s="232"/>
      <c r="I27" s="232">
        <f>SUM(I28:I30)</f>
        <v>0</v>
      </c>
      <c r="J27" s="232"/>
      <c r="K27" s="232">
        <f>SUM(K28:K30)</f>
        <v>0</v>
      </c>
      <c r="L27" s="232"/>
      <c r="M27" s="232">
        <f>SUM(M28:M30)</f>
        <v>0</v>
      </c>
      <c r="N27" s="224"/>
      <c r="O27" s="224">
        <f>SUM(O28:O30)</f>
        <v>1.5699999999999999E-2</v>
      </c>
      <c r="P27" s="224"/>
      <c r="Q27" s="224">
        <f>SUM(Q28:Q30)</f>
        <v>0</v>
      </c>
      <c r="R27" s="224"/>
      <c r="S27" s="224"/>
      <c r="T27" s="225"/>
      <c r="U27" s="224">
        <f>SUM(U28:U30)</f>
        <v>14.9</v>
      </c>
      <c r="AE27" t="s">
        <v>125</v>
      </c>
    </row>
    <row r="28" spans="1:60" ht="20.399999999999999" outlineLevel="1" x14ac:dyDescent="0.25">
      <c r="A28" s="213">
        <v>14</v>
      </c>
      <c r="B28" s="220" t="s">
        <v>158</v>
      </c>
      <c r="C28" s="263" t="s">
        <v>159</v>
      </c>
      <c r="D28" s="222" t="s">
        <v>145</v>
      </c>
      <c r="E28" s="227">
        <v>20</v>
      </c>
      <c r="F28" s="230"/>
      <c r="G28" s="231">
        <f>ROUND(E28*F28,2)</f>
        <v>0</v>
      </c>
      <c r="H28" s="230"/>
      <c r="I28" s="231">
        <f>ROUND(E28*H28,2)</f>
        <v>0</v>
      </c>
      <c r="J28" s="230"/>
      <c r="K28" s="231">
        <f>ROUND(E28*J28,2)</f>
        <v>0</v>
      </c>
      <c r="L28" s="231">
        <v>0</v>
      </c>
      <c r="M28" s="231">
        <f>G28*(1+L28/100)</f>
        <v>0</v>
      </c>
      <c r="N28" s="222">
        <v>5.8E-4</v>
      </c>
      <c r="O28" s="222">
        <f>ROUND(E28*N28,5)</f>
        <v>1.1599999999999999E-2</v>
      </c>
      <c r="P28" s="222">
        <v>0</v>
      </c>
      <c r="Q28" s="222">
        <f>ROUND(E28*P28,5)</f>
        <v>0</v>
      </c>
      <c r="R28" s="222"/>
      <c r="S28" s="222"/>
      <c r="T28" s="223">
        <v>0.6159</v>
      </c>
      <c r="U28" s="222">
        <f>ROUND(E28*T28,2)</f>
        <v>12.32</v>
      </c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133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20.399999999999999" outlineLevel="1" x14ac:dyDescent="0.25">
      <c r="A29" s="213">
        <v>15</v>
      </c>
      <c r="B29" s="220" t="s">
        <v>160</v>
      </c>
      <c r="C29" s="263" t="s">
        <v>161</v>
      </c>
      <c r="D29" s="222" t="s">
        <v>145</v>
      </c>
      <c r="E29" s="227">
        <v>10</v>
      </c>
      <c r="F29" s="230"/>
      <c r="G29" s="231">
        <f>ROUND(E29*F29,2)</f>
        <v>0</v>
      </c>
      <c r="H29" s="230"/>
      <c r="I29" s="231">
        <f>ROUND(E29*H29,2)</f>
        <v>0</v>
      </c>
      <c r="J29" s="230"/>
      <c r="K29" s="231">
        <f>ROUND(E29*J29,2)</f>
        <v>0</v>
      </c>
      <c r="L29" s="231">
        <v>0</v>
      </c>
      <c r="M29" s="231">
        <f>G29*(1+L29/100)</f>
        <v>0</v>
      </c>
      <c r="N29" s="222">
        <v>4.0999999999999999E-4</v>
      </c>
      <c r="O29" s="222">
        <f>ROUND(E29*N29,5)</f>
        <v>4.1000000000000003E-3</v>
      </c>
      <c r="P29" s="222">
        <v>0</v>
      </c>
      <c r="Q29" s="222">
        <f>ROUND(E29*P29,5)</f>
        <v>0</v>
      </c>
      <c r="R29" s="222"/>
      <c r="S29" s="222"/>
      <c r="T29" s="223">
        <v>0.25800000000000001</v>
      </c>
      <c r="U29" s="222">
        <f>ROUND(E29*T29,2)</f>
        <v>2.58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133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5">
      <c r="A30" s="213">
        <v>16</v>
      </c>
      <c r="B30" s="220" t="s">
        <v>162</v>
      </c>
      <c r="C30" s="263" t="s">
        <v>163</v>
      </c>
      <c r="D30" s="222" t="s">
        <v>132</v>
      </c>
      <c r="E30" s="227">
        <v>1</v>
      </c>
      <c r="F30" s="230"/>
      <c r="G30" s="231">
        <f>ROUND(E30*F30,2)</f>
        <v>0</v>
      </c>
      <c r="H30" s="230"/>
      <c r="I30" s="231">
        <f>ROUND(E30*H30,2)</f>
        <v>0</v>
      </c>
      <c r="J30" s="230"/>
      <c r="K30" s="231">
        <f>ROUND(E30*J30,2)</f>
        <v>0</v>
      </c>
      <c r="L30" s="231">
        <v>0</v>
      </c>
      <c r="M30" s="231">
        <f>G30*(1+L30/100)</f>
        <v>0</v>
      </c>
      <c r="N30" s="222">
        <v>0</v>
      </c>
      <c r="O30" s="222">
        <f>ROUND(E30*N30,5)</f>
        <v>0</v>
      </c>
      <c r="P30" s="222">
        <v>0</v>
      </c>
      <c r="Q30" s="222">
        <f>ROUND(E30*P30,5)</f>
        <v>0</v>
      </c>
      <c r="R30" s="222"/>
      <c r="S30" s="222"/>
      <c r="T30" s="223">
        <v>0</v>
      </c>
      <c r="U30" s="222">
        <f>ROUND(E30*T30,2)</f>
        <v>0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133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x14ac:dyDescent="0.25">
      <c r="A31" s="214" t="s">
        <v>124</v>
      </c>
      <c r="B31" s="221" t="s">
        <v>73</v>
      </c>
      <c r="C31" s="264" t="s">
        <v>74</v>
      </c>
      <c r="D31" s="224"/>
      <c r="E31" s="228"/>
      <c r="F31" s="232"/>
      <c r="G31" s="232">
        <f>SUMIF(AE32:AE32,"&lt;&gt;NOR",G32:G32)</f>
        <v>0</v>
      </c>
      <c r="H31" s="232"/>
      <c r="I31" s="232">
        <f>SUM(I32:I32)</f>
        <v>0</v>
      </c>
      <c r="J31" s="232"/>
      <c r="K31" s="232">
        <f>SUM(K32:K32)</f>
        <v>0</v>
      </c>
      <c r="L31" s="232"/>
      <c r="M31" s="232">
        <f>SUM(M32:M32)</f>
        <v>0</v>
      </c>
      <c r="N31" s="224"/>
      <c r="O31" s="224">
        <f>SUM(O32:O32)</f>
        <v>3.5000000000000001E-3</v>
      </c>
      <c r="P31" s="224"/>
      <c r="Q31" s="224">
        <f>SUM(Q32:Q32)</f>
        <v>3.5560000000000001E-2</v>
      </c>
      <c r="R31" s="224"/>
      <c r="S31" s="224"/>
      <c r="T31" s="225"/>
      <c r="U31" s="224">
        <f>SUM(U32:U32)</f>
        <v>0.42</v>
      </c>
      <c r="AE31" t="s">
        <v>125</v>
      </c>
    </row>
    <row r="32" spans="1:60" outlineLevel="1" x14ac:dyDescent="0.25">
      <c r="A32" s="213">
        <v>17</v>
      </c>
      <c r="B32" s="220" t="s">
        <v>164</v>
      </c>
      <c r="C32" s="263" t="s">
        <v>165</v>
      </c>
      <c r="D32" s="222" t="s">
        <v>145</v>
      </c>
      <c r="E32" s="227">
        <v>14</v>
      </c>
      <c r="F32" s="230"/>
      <c r="G32" s="231">
        <f>ROUND(E32*F32,2)</f>
        <v>0</v>
      </c>
      <c r="H32" s="230"/>
      <c r="I32" s="231">
        <f>ROUND(E32*H32,2)</f>
        <v>0</v>
      </c>
      <c r="J32" s="230"/>
      <c r="K32" s="231">
        <f>ROUND(E32*J32,2)</f>
        <v>0</v>
      </c>
      <c r="L32" s="231">
        <v>0</v>
      </c>
      <c r="M32" s="231">
        <f>G32*(1+L32/100)</f>
        <v>0</v>
      </c>
      <c r="N32" s="222">
        <v>2.5000000000000001E-4</v>
      </c>
      <c r="O32" s="222">
        <f>ROUND(E32*N32,5)</f>
        <v>3.5000000000000001E-3</v>
      </c>
      <c r="P32" s="222">
        <v>2.5400000000000002E-3</v>
      </c>
      <c r="Q32" s="222">
        <f>ROUND(E32*P32,5)</f>
        <v>3.5560000000000001E-2</v>
      </c>
      <c r="R32" s="222"/>
      <c r="S32" s="222"/>
      <c r="T32" s="223">
        <v>0.03</v>
      </c>
      <c r="U32" s="222">
        <f>ROUND(E32*T32,2)</f>
        <v>0.42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133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x14ac:dyDescent="0.25">
      <c r="A33" s="214" t="s">
        <v>124</v>
      </c>
      <c r="B33" s="221" t="s">
        <v>75</v>
      </c>
      <c r="C33" s="264" t="s">
        <v>76</v>
      </c>
      <c r="D33" s="224"/>
      <c r="E33" s="228"/>
      <c r="F33" s="232"/>
      <c r="G33" s="232">
        <f>SUMIF(AE34:AE35,"&lt;&gt;NOR",G34:G35)</f>
        <v>0</v>
      </c>
      <c r="H33" s="232"/>
      <c r="I33" s="232">
        <f>SUM(I34:I35)</f>
        <v>0</v>
      </c>
      <c r="J33" s="232"/>
      <c r="K33" s="232">
        <f>SUM(K34:K35)</f>
        <v>0</v>
      </c>
      <c r="L33" s="232"/>
      <c r="M33" s="232">
        <f>SUM(M34:M35)</f>
        <v>0</v>
      </c>
      <c r="N33" s="224"/>
      <c r="O33" s="224">
        <f>SUM(O34:O35)</f>
        <v>0</v>
      </c>
      <c r="P33" s="224"/>
      <c r="Q33" s="224">
        <f>SUM(Q34:Q35)</f>
        <v>0.39900000000000002</v>
      </c>
      <c r="R33" s="224"/>
      <c r="S33" s="224"/>
      <c r="T33" s="225"/>
      <c r="U33" s="224">
        <f>SUM(U34:U35)</f>
        <v>2.16</v>
      </c>
      <c r="AE33" t="s">
        <v>125</v>
      </c>
    </row>
    <row r="34" spans="1:60" outlineLevel="1" x14ac:dyDescent="0.25">
      <c r="A34" s="213">
        <v>18</v>
      </c>
      <c r="B34" s="220" t="s">
        <v>166</v>
      </c>
      <c r="C34" s="263" t="s">
        <v>167</v>
      </c>
      <c r="D34" s="222" t="s">
        <v>132</v>
      </c>
      <c r="E34" s="227">
        <v>1</v>
      </c>
      <c r="F34" s="230"/>
      <c r="G34" s="231">
        <f>ROUND(E34*F34,2)</f>
        <v>0</v>
      </c>
      <c r="H34" s="230"/>
      <c r="I34" s="231">
        <f>ROUND(E34*H34,2)</f>
        <v>0</v>
      </c>
      <c r="J34" s="230"/>
      <c r="K34" s="231">
        <f>ROUND(E34*J34,2)</f>
        <v>0</v>
      </c>
      <c r="L34" s="231">
        <v>0</v>
      </c>
      <c r="M34" s="231">
        <f>G34*(1+L34/100)</f>
        <v>0</v>
      </c>
      <c r="N34" s="222">
        <v>0</v>
      </c>
      <c r="O34" s="222">
        <f>ROUND(E34*N34,5)</f>
        <v>0</v>
      </c>
      <c r="P34" s="222">
        <v>0.312</v>
      </c>
      <c r="Q34" s="222">
        <f>ROUND(E34*P34,5)</f>
        <v>0.312</v>
      </c>
      <c r="R34" s="222"/>
      <c r="S34" s="222"/>
      <c r="T34" s="223">
        <v>0.72899999999999998</v>
      </c>
      <c r="U34" s="222">
        <f>ROUND(E34*T34,2)</f>
        <v>0.73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133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5">
      <c r="A35" s="213">
        <v>19</v>
      </c>
      <c r="B35" s="220" t="s">
        <v>168</v>
      </c>
      <c r="C35" s="263" t="s">
        <v>169</v>
      </c>
      <c r="D35" s="222" t="s">
        <v>132</v>
      </c>
      <c r="E35" s="227">
        <v>2</v>
      </c>
      <c r="F35" s="230"/>
      <c r="G35" s="231">
        <f>ROUND(E35*F35,2)</f>
        <v>0</v>
      </c>
      <c r="H35" s="230"/>
      <c r="I35" s="231">
        <f>ROUND(E35*H35,2)</f>
        <v>0</v>
      </c>
      <c r="J35" s="230"/>
      <c r="K35" s="231">
        <f>ROUND(E35*J35,2)</f>
        <v>0</v>
      </c>
      <c r="L35" s="231">
        <v>0</v>
      </c>
      <c r="M35" s="231">
        <f>G35*(1+L35/100)</f>
        <v>0</v>
      </c>
      <c r="N35" s="222">
        <v>0</v>
      </c>
      <c r="O35" s="222">
        <f>ROUND(E35*N35,5)</f>
        <v>0</v>
      </c>
      <c r="P35" s="222">
        <v>4.3499999999999997E-2</v>
      </c>
      <c r="Q35" s="222">
        <f>ROUND(E35*P35,5)</f>
        <v>8.6999999999999994E-2</v>
      </c>
      <c r="R35" s="222"/>
      <c r="S35" s="222"/>
      <c r="T35" s="223">
        <v>0.71299999999999997</v>
      </c>
      <c r="U35" s="222">
        <f>ROUND(E35*T35,2)</f>
        <v>1.43</v>
      </c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133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x14ac:dyDescent="0.25">
      <c r="A36" s="214" t="s">
        <v>124</v>
      </c>
      <c r="B36" s="221" t="s">
        <v>77</v>
      </c>
      <c r="C36" s="264" t="s">
        <v>78</v>
      </c>
      <c r="D36" s="224"/>
      <c r="E36" s="228"/>
      <c r="F36" s="232"/>
      <c r="G36" s="232">
        <f>SUMIF(AE37:AE53,"&lt;&gt;NOR",G37:G53)</f>
        <v>0</v>
      </c>
      <c r="H36" s="232"/>
      <c r="I36" s="232">
        <f>SUM(I37:I53)</f>
        <v>0</v>
      </c>
      <c r="J36" s="232"/>
      <c r="K36" s="232">
        <f>SUM(K37:K53)</f>
        <v>0</v>
      </c>
      <c r="L36" s="232"/>
      <c r="M36" s="232">
        <f>SUM(M37:M53)</f>
        <v>0</v>
      </c>
      <c r="N36" s="224"/>
      <c r="O36" s="224">
        <f>SUM(O37:O53)</f>
        <v>3.1719999999999998E-2</v>
      </c>
      <c r="P36" s="224"/>
      <c r="Q36" s="224">
        <f>SUM(Q37:Q53)</f>
        <v>0</v>
      </c>
      <c r="R36" s="224"/>
      <c r="S36" s="224"/>
      <c r="T36" s="225"/>
      <c r="U36" s="224">
        <f>SUM(U37:U53)</f>
        <v>10.84</v>
      </c>
      <c r="AE36" t="s">
        <v>125</v>
      </c>
    </row>
    <row r="37" spans="1:60" ht="20.399999999999999" outlineLevel="1" x14ac:dyDescent="0.25">
      <c r="A37" s="213">
        <v>20</v>
      </c>
      <c r="B37" s="220" t="s">
        <v>170</v>
      </c>
      <c r="C37" s="263" t="s">
        <v>171</v>
      </c>
      <c r="D37" s="222" t="s">
        <v>172</v>
      </c>
      <c r="E37" s="227">
        <v>1</v>
      </c>
      <c r="F37" s="230"/>
      <c r="G37" s="231">
        <f>ROUND(E37*F37,2)</f>
        <v>0</v>
      </c>
      <c r="H37" s="230"/>
      <c r="I37" s="231">
        <f>ROUND(E37*H37,2)</f>
        <v>0</v>
      </c>
      <c r="J37" s="230"/>
      <c r="K37" s="231">
        <f>ROUND(E37*J37,2)</f>
        <v>0</v>
      </c>
      <c r="L37" s="231">
        <v>0</v>
      </c>
      <c r="M37" s="231">
        <f>G37*(1+L37/100)</f>
        <v>0</v>
      </c>
      <c r="N37" s="222">
        <v>2.5999999999999999E-2</v>
      </c>
      <c r="O37" s="222">
        <f>ROUND(E37*N37,5)</f>
        <v>2.5999999999999999E-2</v>
      </c>
      <c r="P37" s="222">
        <v>0</v>
      </c>
      <c r="Q37" s="222">
        <f>ROUND(E37*P37,5)</f>
        <v>0</v>
      </c>
      <c r="R37" s="222"/>
      <c r="S37" s="222"/>
      <c r="T37" s="223">
        <v>0</v>
      </c>
      <c r="U37" s="222">
        <f>ROUND(E37*T37,2)</f>
        <v>0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173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5">
      <c r="A38" s="213">
        <v>21</v>
      </c>
      <c r="B38" s="220" t="s">
        <v>174</v>
      </c>
      <c r="C38" s="263" t="s">
        <v>175</v>
      </c>
      <c r="D38" s="222" t="s">
        <v>132</v>
      </c>
      <c r="E38" s="227">
        <v>1</v>
      </c>
      <c r="F38" s="230"/>
      <c r="G38" s="231">
        <f>ROUND(E38*F38,2)</f>
        <v>0</v>
      </c>
      <c r="H38" s="230"/>
      <c r="I38" s="231">
        <f>ROUND(E38*H38,2)</f>
        <v>0</v>
      </c>
      <c r="J38" s="230"/>
      <c r="K38" s="231">
        <f>ROUND(E38*J38,2)</f>
        <v>0</v>
      </c>
      <c r="L38" s="231">
        <v>0</v>
      </c>
      <c r="M38" s="231">
        <f>G38*(1+L38/100)</f>
        <v>0</v>
      </c>
      <c r="N38" s="222">
        <v>6.2E-4</v>
      </c>
      <c r="O38" s="222">
        <f>ROUND(E38*N38,5)</f>
        <v>6.2E-4</v>
      </c>
      <c r="P38" s="222">
        <v>0</v>
      </c>
      <c r="Q38" s="222">
        <f>ROUND(E38*P38,5)</f>
        <v>0</v>
      </c>
      <c r="R38" s="222"/>
      <c r="S38" s="222"/>
      <c r="T38" s="223">
        <v>10.5261</v>
      </c>
      <c r="U38" s="222">
        <f>ROUND(E38*T38,2)</f>
        <v>10.53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133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5">
      <c r="A39" s="213">
        <v>22</v>
      </c>
      <c r="B39" s="220" t="s">
        <v>176</v>
      </c>
      <c r="C39" s="263" t="s">
        <v>177</v>
      </c>
      <c r="D39" s="222" t="s">
        <v>145</v>
      </c>
      <c r="E39" s="227">
        <v>10</v>
      </c>
      <c r="F39" s="230"/>
      <c r="G39" s="231">
        <f>ROUND(E39*F39,2)</f>
        <v>0</v>
      </c>
      <c r="H39" s="230"/>
      <c r="I39" s="231">
        <f>ROUND(E39*H39,2)</f>
        <v>0</v>
      </c>
      <c r="J39" s="230"/>
      <c r="K39" s="231">
        <f>ROUND(E39*J39,2)</f>
        <v>0</v>
      </c>
      <c r="L39" s="231">
        <v>0</v>
      </c>
      <c r="M39" s="231">
        <f>G39*(1+L39/100)</f>
        <v>0</v>
      </c>
      <c r="N39" s="222">
        <v>5.1000000000000004E-4</v>
      </c>
      <c r="O39" s="222">
        <f>ROUND(E39*N39,5)</f>
        <v>5.1000000000000004E-3</v>
      </c>
      <c r="P39" s="222">
        <v>0</v>
      </c>
      <c r="Q39" s="222">
        <f>ROUND(E39*P39,5)</f>
        <v>0</v>
      </c>
      <c r="R39" s="222"/>
      <c r="S39" s="222"/>
      <c r="T39" s="223">
        <v>3.1E-2</v>
      </c>
      <c r="U39" s="222">
        <f>ROUND(E39*T39,2)</f>
        <v>0.31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133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0.399999999999999" outlineLevel="1" x14ac:dyDescent="0.25">
      <c r="A40" s="213">
        <v>23</v>
      </c>
      <c r="B40" s="220" t="s">
        <v>178</v>
      </c>
      <c r="C40" s="263" t="s">
        <v>179</v>
      </c>
      <c r="D40" s="222" t="s">
        <v>172</v>
      </c>
      <c r="E40" s="227">
        <v>1</v>
      </c>
      <c r="F40" s="230"/>
      <c r="G40" s="231">
        <f>ROUND(E40*F40,2)</f>
        <v>0</v>
      </c>
      <c r="H40" s="230"/>
      <c r="I40" s="231">
        <f>ROUND(E40*H40,2)</f>
        <v>0</v>
      </c>
      <c r="J40" s="230"/>
      <c r="K40" s="231">
        <f>ROUND(E40*J40,2)</f>
        <v>0</v>
      </c>
      <c r="L40" s="231">
        <v>0</v>
      </c>
      <c r="M40" s="231">
        <f>G40*(1+L40/100)</f>
        <v>0</v>
      </c>
      <c r="N40" s="222">
        <v>0</v>
      </c>
      <c r="O40" s="222">
        <f>ROUND(E40*N40,5)</f>
        <v>0</v>
      </c>
      <c r="P40" s="222">
        <v>0</v>
      </c>
      <c r="Q40" s="222">
        <f>ROUND(E40*P40,5)</f>
        <v>0</v>
      </c>
      <c r="R40" s="222"/>
      <c r="S40" s="222"/>
      <c r="T40" s="223">
        <v>0</v>
      </c>
      <c r="U40" s="222">
        <f>ROUND(E40*T40,2)</f>
        <v>0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133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5">
      <c r="A41" s="213">
        <v>24</v>
      </c>
      <c r="B41" s="220" t="s">
        <v>180</v>
      </c>
      <c r="C41" s="263" t="s">
        <v>181</v>
      </c>
      <c r="D41" s="222" t="s">
        <v>172</v>
      </c>
      <c r="E41" s="227">
        <v>1</v>
      </c>
      <c r="F41" s="230"/>
      <c r="G41" s="231">
        <f>ROUND(E41*F41,2)</f>
        <v>0</v>
      </c>
      <c r="H41" s="230"/>
      <c r="I41" s="231">
        <f>ROUND(E41*H41,2)</f>
        <v>0</v>
      </c>
      <c r="J41" s="230"/>
      <c r="K41" s="231">
        <f>ROUND(E41*J41,2)</f>
        <v>0</v>
      </c>
      <c r="L41" s="231">
        <v>0</v>
      </c>
      <c r="M41" s="231">
        <f>G41*(1+L41/100)</f>
        <v>0</v>
      </c>
      <c r="N41" s="222">
        <v>0</v>
      </c>
      <c r="O41" s="222">
        <f>ROUND(E41*N41,5)</f>
        <v>0</v>
      </c>
      <c r="P41" s="222">
        <v>0</v>
      </c>
      <c r="Q41" s="222">
        <f>ROUND(E41*P41,5)</f>
        <v>0</v>
      </c>
      <c r="R41" s="222"/>
      <c r="S41" s="222"/>
      <c r="T41" s="223">
        <v>0</v>
      </c>
      <c r="U41" s="222">
        <f>ROUND(E41*T41,2)</f>
        <v>0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133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5">
      <c r="A42" s="213">
        <v>25</v>
      </c>
      <c r="B42" s="220" t="s">
        <v>182</v>
      </c>
      <c r="C42" s="263" t="s">
        <v>183</v>
      </c>
      <c r="D42" s="222" t="s">
        <v>172</v>
      </c>
      <c r="E42" s="227">
        <v>1</v>
      </c>
      <c r="F42" s="230"/>
      <c r="G42" s="231">
        <f>ROUND(E42*F42,2)</f>
        <v>0</v>
      </c>
      <c r="H42" s="230"/>
      <c r="I42" s="231">
        <f>ROUND(E42*H42,2)</f>
        <v>0</v>
      </c>
      <c r="J42" s="230"/>
      <c r="K42" s="231">
        <f>ROUND(E42*J42,2)</f>
        <v>0</v>
      </c>
      <c r="L42" s="231">
        <v>0</v>
      </c>
      <c r="M42" s="231">
        <f>G42*(1+L42/100)</f>
        <v>0</v>
      </c>
      <c r="N42" s="222">
        <v>0</v>
      </c>
      <c r="O42" s="222">
        <f>ROUND(E42*N42,5)</f>
        <v>0</v>
      </c>
      <c r="P42" s="222">
        <v>0</v>
      </c>
      <c r="Q42" s="222">
        <f>ROUND(E42*P42,5)</f>
        <v>0</v>
      </c>
      <c r="R42" s="222"/>
      <c r="S42" s="222"/>
      <c r="T42" s="223">
        <v>0</v>
      </c>
      <c r="U42" s="222">
        <f>ROUND(E42*T42,2)</f>
        <v>0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133</v>
      </c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5">
      <c r="A43" s="213">
        <v>26</v>
      </c>
      <c r="B43" s="220" t="s">
        <v>184</v>
      </c>
      <c r="C43" s="263" t="s">
        <v>185</v>
      </c>
      <c r="D43" s="222" t="s">
        <v>172</v>
      </c>
      <c r="E43" s="227">
        <v>4</v>
      </c>
      <c r="F43" s="230"/>
      <c r="G43" s="231">
        <f>ROUND(E43*F43,2)</f>
        <v>0</v>
      </c>
      <c r="H43" s="230"/>
      <c r="I43" s="231">
        <f>ROUND(E43*H43,2)</f>
        <v>0</v>
      </c>
      <c r="J43" s="230"/>
      <c r="K43" s="231">
        <f>ROUND(E43*J43,2)</f>
        <v>0</v>
      </c>
      <c r="L43" s="231">
        <v>0</v>
      </c>
      <c r="M43" s="231">
        <f>G43*(1+L43/100)</f>
        <v>0</v>
      </c>
      <c r="N43" s="222">
        <v>0</v>
      </c>
      <c r="O43" s="222">
        <f>ROUND(E43*N43,5)</f>
        <v>0</v>
      </c>
      <c r="P43" s="222">
        <v>0</v>
      </c>
      <c r="Q43" s="222">
        <f>ROUND(E43*P43,5)</f>
        <v>0</v>
      </c>
      <c r="R43" s="222"/>
      <c r="S43" s="222"/>
      <c r="T43" s="223">
        <v>0</v>
      </c>
      <c r="U43" s="222">
        <f>ROUND(E43*T43,2)</f>
        <v>0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133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5">
      <c r="A44" s="213">
        <v>27</v>
      </c>
      <c r="B44" s="220" t="s">
        <v>186</v>
      </c>
      <c r="C44" s="263" t="s">
        <v>187</v>
      </c>
      <c r="D44" s="222" t="s">
        <v>172</v>
      </c>
      <c r="E44" s="227">
        <v>6</v>
      </c>
      <c r="F44" s="230"/>
      <c r="G44" s="231">
        <f>ROUND(E44*F44,2)</f>
        <v>0</v>
      </c>
      <c r="H44" s="230"/>
      <c r="I44" s="231">
        <f>ROUND(E44*H44,2)</f>
        <v>0</v>
      </c>
      <c r="J44" s="230"/>
      <c r="K44" s="231">
        <f>ROUND(E44*J44,2)</f>
        <v>0</v>
      </c>
      <c r="L44" s="231">
        <v>0</v>
      </c>
      <c r="M44" s="231">
        <f>G44*(1+L44/100)</f>
        <v>0</v>
      </c>
      <c r="N44" s="222">
        <v>0</v>
      </c>
      <c r="O44" s="222">
        <f>ROUND(E44*N44,5)</f>
        <v>0</v>
      </c>
      <c r="P44" s="222">
        <v>0</v>
      </c>
      <c r="Q44" s="222">
        <f>ROUND(E44*P44,5)</f>
        <v>0</v>
      </c>
      <c r="R44" s="222"/>
      <c r="S44" s="222"/>
      <c r="T44" s="223">
        <v>0</v>
      </c>
      <c r="U44" s="222">
        <f>ROUND(E44*T44,2)</f>
        <v>0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133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5">
      <c r="A45" s="213">
        <v>28</v>
      </c>
      <c r="B45" s="220" t="s">
        <v>188</v>
      </c>
      <c r="C45" s="263" t="s">
        <v>189</v>
      </c>
      <c r="D45" s="222" t="s">
        <v>172</v>
      </c>
      <c r="E45" s="227">
        <v>4</v>
      </c>
      <c r="F45" s="230"/>
      <c r="G45" s="231">
        <f>ROUND(E45*F45,2)</f>
        <v>0</v>
      </c>
      <c r="H45" s="230"/>
      <c r="I45" s="231">
        <f>ROUND(E45*H45,2)</f>
        <v>0</v>
      </c>
      <c r="J45" s="230"/>
      <c r="K45" s="231">
        <f>ROUND(E45*J45,2)</f>
        <v>0</v>
      </c>
      <c r="L45" s="231">
        <v>0</v>
      </c>
      <c r="M45" s="231">
        <f>G45*(1+L45/100)</f>
        <v>0</v>
      </c>
      <c r="N45" s="222">
        <v>0</v>
      </c>
      <c r="O45" s="222">
        <f>ROUND(E45*N45,5)</f>
        <v>0</v>
      </c>
      <c r="P45" s="222">
        <v>0</v>
      </c>
      <c r="Q45" s="222">
        <f>ROUND(E45*P45,5)</f>
        <v>0</v>
      </c>
      <c r="R45" s="222"/>
      <c r="S45" s="222"/>
      <c r="T45" s="223">
        <v>0</v>
      </c>
      <c r="U45" s="222">
        <f>ROUND(E45*T45,2)</f>
        <v>0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133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5">
      <c r="A46" s="213">
        <v>29</v>
      </c>
      <c r="B46" s="220" t="s">
        <v>190</v>
      </c>
      <c r="C46" s="263" t="s">
        <v>191</v>
      </c>
      <c r="D46" s="222" t="s">
        <v>172</v>
      </c>
      <c r="E46" s="227">
        <v>3</v>
      </c>
      <c r="F46" s="230"/>
      <c r="G46" s="231">
        <f>ROUND(E46*F46,2)</f>
        <v>0</v>
      </c>
      <c r="H46" s="230"/>
      <c r="I46" s="231">
        <f>ROUND(E46*H46,2)</f>
        <v>0</v>
      </c>
      <c r="J46" s="230"/>
      <c r="K46" s="231">
        <f>ROUND(E46*J46,2)</f>
        <v>0</v>
      </c>
      <c r="L46" s="231">
        <v>0</v>
      </c>
      <c r="M46" s="231">
        <f>G46*(1+L46/100)</f>
        <v>0</v>
      </c>
      <c r="N46" s="222">
        <v>0</v>
      </c>
      <c r="O46" s="222">
        <f>ROUND(E46*N46,5)</f>
        <v>0</v>
      </c>
      <c r="P46" s="222">
        <v>0</v>
      </c>
      <c r="Q46" s="222">
        <f>ROUND(E46*P46,5)</f>
        <v>0</v>
      </c>
      <c r="R46" s="222"/>
      <c r="S46" s="222"/>
      <c r="T46" s="223">
        <v>0</v>
      </c>
      <c r="U46" s="222">
        <f>ROUND(E46*T46,2)</f>
        <v>0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133</v>
      </c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5">
      <c r="A47" s="213">
        <v>30</v>
      </c>
      <c r="B47" s="220" t="s">
        <v>192</v>
      </c>
      <c r="C47" s="263" t="s">
        <v>193</v>
      </c>
      <c r="D47" s="222" t="s">
        <v>172</v>
      </c>
      <c r="E47" s="227">
        <v>1</v>
      </c>
      <c r="F47" s="230"/>
      <c r="G47" s="231">
        <f>ROUND(E47*F47,2)</f>
        <v>0</v>
      </c>
      <c r="H47" s="230"/>
      <c r="I47" s="231">
        <f>ROUND(E47*H47,2)</f>
        <v>0</v>
      </c>
      <c r="J47" s="230"/>
      <c r="K47" s="231">
        <f>ROUND(E47*J47,2)</f>
        <v>0</v>
      </c>
      <c r="L47" s="231">
        <v>0</v>
      </c>
      <c r="M47" s="231">
        <f>G47*(1+L47/100)</f>
        <v>0</v>
      </c>
      <c r="N47" s="222">
        <v>0</v>
      </c>
      <c r="O47" s="222">
        <f>ROUND(E47*N47,5)</f>
        <v>0</v>
      </c>
      <c r="P47" s="222">
        <v>0</v>
      </c>
      <c r="Q47" s="222">
        <f>ROUND(E47*P47,5)</f>
        <v>0</v>
      </c>
      <c r="R47" s="222"/>
      <c r="S47" s="222"/>
      <c r="T47" s="223">
        <v>0</v>
      </c>
      <c r="U47" s="222">
        <f>ROUND(E47*T47,2)</f>
        <v>0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133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5">
      <c r="A48" s="213">
        <v>31</v>
      </c>
      <c r="B48" s="220" t="s">
        <v>194</v>
      </c>
      <c r="C48" s="263" t="s">
        <v>195</v>
      </c>
      <c r="D48" s="222" t="s">
        <v>172</v>
      </c>
      <c r="E48" s="227">
        <v>1</v>
      </c>
      <c r="F48" s="230"/>
      <c r="G48" s="231">
        <f>ROUND(E48*F48,2)</f>
        <v>0</v>
      </c>
      <c r="H48" s="230"/>
      <c r="I48" s="231">
        <f>ROUND(E48*H48,2)</f>
        <v>0</v>
      </c>
      <c r="J48" s="230"/>
      <c r="K48" s="231">
        <f>ROUND(E48*J48,2)</f>
        <v>0</v>
      </c>
      <c r="L48" s="231">
        <v>0</v>
      </c>
      <c r="M48" s="231">
        <f>G48*(1+L48/100)</f>
        <v>0</v>
      </c>
      <c r="N48" s="222">
        <v>0</v>
      </c>
      <c r="O48" s="222">
        <f>ROUND(E48*N48,5)</f>
        <v>0</v>
      </c>
      <c r="P48" s="222">
        <v>0</v>
      </c>
      <c r="Q48" s="222">
        <f>ROUND(E48*P48,5)</f>
        <v>0</v>
      </c>
      <c r="R48" s="222"/>
      <c r="S48" s="222"/>
      <c r="T48" s="223">
        <v>0</v>
      </c>
      <c r="U48" s="222">
        <f>ROUND(E48*T48,2)</f>
        <v>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133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5">
      <c r="A49" s="213">
        <v>32</v>
      </c>
      <c r="B49" s="220" t="s">
        <v>196</v>
      </c>
      <c r="C49" s="263" t="s">
        <v>197</v>
      </c>
      <c r="D49" s="222" t="s">
        <v>172</v>
      </c>
      <c r="E49" s="227">
        <v>1</v>
      </c>
      <c r="F49" s="230"/>
      <c r="G49" s="231">
        <f>ROUND(E49*F49,2)</f>
        <v>0</v>
      </c>
      <c r="H49" s="230"/>
      <c r="I49" s="231">
        <f>ROUND(E49*H49,2)</f>
        <v>0</v>
      </c>
      <c r="J49" s="230"/>
      <c r="K49" s="231">
        <f>ROUND(E49*J49,2)</f>
        <v>0</v>
      </c>
      <c r="L49" s="231">
        <v>0</v>
      </c>
      <c r="M49" s="231">
        <f>G49*(1+L49/100)</f>
        <v>0</v>
      </c>
      <c r="N49" s="222">
        <v>0</v>
      </c>
      <c r="O49" s="222">
        <f>ROUND(E49*N49,5)</f>
        <v>0</v>
      </c>
      <c r="P49" s="222">
        <v>0</v>
      </c>
      <c r="Q49" s="222">
        <f>ROUND(E49*P49,5)</f>
        <v>0</v>
      </c>
      <c r="R49" s="222"/>
      <c r="S49" s="222"/>
      <c r="T49" s="223">
        <v>0</v>
      </c>
      <c r="U49" s="222">
        <f>ROUND(E49*T49,2)</f>
        <v>0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133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5">
      <c r="A50" s="213">
        <v>33</v>
      </c>
      <c r="B50" s="220" t="s">
        <v>198</v>
      </c>
      <c r="C50" s="263" t="s">
        <v>199</v>
      </c>
      <c r="D50" s="222" t="s">
        <v>172</v>
      </c>
      <c r="E50" s="227">
        <v>5</v>
      </c>
      <c r="F50" s="230"/>
      <c r="G50" s="231">
        <f>ROUND(E50*F50,2)</f>
        <v>0</v>
      </c>
      <c r="H50" s="230"/>
      <c r="I50" s="231">
        <f>ROUND(E50*H50,2)</f>
        <v>0</v>
      </c>
      <c r="J50" s="230"/>
      <c r="K50" s="231">
        <f>ROUND(E50*J50,2)</f>
        <v>0</v>
      </c>
      <c r="L50" s="231">
        <v>0</v>
      </c>
      <c r="M50" s="231">
        <f>G50*(1+L50/100)</f>
        <v>0</v>
      </c>
      <c r="N50" s="222">
        <v>0</v>
      </c>
      <c r="O50" s="222">
        <f>ROUND(E50*N50,5)</f>
        <v>0</v>
      </c>
      <c r="P50" s="222">
        <v>0</v>
      </c>
      <c r="Q50" s="222">
        <f>ROUND(E50*P50,5)</f>
        <v>0</v>
      </c>
      <c r="R50" s="222"/>
      <c r="S50" s="222"/>
      <c r="T50" s="223">
        <v>0</v>
      </c>
      <c r="U50" s="222">
        <f>ROUND(E50*T50,2)</f>
        <v>0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133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5">
      <c r="A51" s="213">
        <v>34</v>
      </c>
      <c r="B51" s="220" t="s">
        <v>200</v>
      </c>
      <c r="C51" s="263" t="s">
        <v>201</v>
      </c>
      <c r="D51" s="222" t="s">
        <v>172</v>
      </c>
      <c r="E51" s="227">
        <v>1</v>
      </c>
      <c r="F51" s="230"/>
      <c r="G51" s="231">
        <f>ROUND(E51*F51,2)</f>
        <v>0</v>
      </c>
      <c r="H51" s="230"/>
      <c r="I51" s="231">
        <f>ROUND(E51*H51,2)</f>
        <v>0</v>
      </c>
      <c r="J51" s="230"/>
      <c r="K51" s="231">
        <f>ROUND(E51*J51,2)</f>
        <v>0</v>
      </c>
      <c r="L51" s="231">
        <v>0</v>
      </c>
      <c r="M51" s="231">
        <f>G51*(1+L51/100)</f>
        <v>0</v>
      </c>
      <c r="N51" s="222">
        <v>0</v>
      </c>
      <c r="O51" s="222">
        <f>ROUND(E51*N51,5)</f>
        <v>0</v>
      </c>
      <c r="P51" s="222">
        <v>0</v>
      </c>
      <c r="Q51" s="222">
        <f>ROUND(E51*P51,5)</f>
        <v>0</v>
      </c>
      <c r="R51" s="222"/>
      <c r="S51" s="222"/>
      <c r="T51" s="223">
        <v>0</v>
      </c>
      <c r="U51" s="222">
        <f>ROUND(E51*T51,2)</f>
        <v>0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133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5">
      <c r="A52" s="213">
        <v>35</v>
      </c>
      <c r="B52" s="220" t="s">
        <v>202</v>
      </c>
      <c r="C52" s="263" t="s">
        <v>203</v>
      </c>
      <c r="D52" s="222" t="s">
        <v>145</v>
      </c>
      <c r="E52" s="227">
        <v>14</v>
      </c>
      <c r="F52" s="230"/>
      <c r="G52" s="231">
        <f>ROUND(E52*F52,2)</f>
        <v>0</v>
      </c>
      <c r="H52" s="230"/>
      <c r="I52" s="231">
        <f>ROUND(E52*H52,2)</f>
        <v>0</v>
      </c>
      <c r="J52" s="230"/>
      <c r="K52" s="231">
        <f>ROUND(E52*J52,2)</f>
        <v>0</v>
      </c>
      <c r="L52" s="231">
        <v>0</v>
      </c>
      <c r="M52" s="231">
        <f>G52*(1+L52/100)</f>
        <v>0</v>
      </c>
      <c r="N52" s="222">
        <v>0</v>
      </c>
      <c r="O52" s="222">
        <f>ROUND(E52*N52,5)</f>
        <v>0</v>
      </c>
      <c r="P52" s="222">
        <v>0</v>
      </c>
      <c r="Q52" s="222">
        <f>ROUND(E52*P52,5)</f>
        <v>0</v>
      </c>
      <c r="R52" s="222"/>
      <c r="S52" s="222"/>
      <c r="T52" s="223">
        <v>0</v>
      </c>
      <c r="U52" s="222">
        <f>ROUND(E52*T52,2)</f>
        <v>0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133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5">
      <c r="A53" s="213">
        <v>36</v>
      </c>
      <c r="B53" s="220" t="s">
        <v>204</v>
      </c>
      <c r="C53" s="263" t="s">
        <v>205</v>
      </c>
      <c r="D53" s="222" t="s">
        <v>0</v>
      </c>
      <c r="E53" s="227">
        <v>78.825000000000003</v>
      </c>
      <c r="F53" s="230"/>
      <c r="G53" s="231">
        <f>ROUND(E53*F53,2)</f>
        <v>0</v>
      </c>
      <c r="H53" s="230"/>
      <c r="I53" s="231">
        <f>ROUND(E53*H53,2)</f>
        <v>0</v>
      </c>
      <c r="J53" s="230"/>
      <c r="K53" s="231">
        <f>ROUND(E53*J53,2)</f>
        <v>0</v>
      </c>
      <c r="L53" s="231">
        <v>0</v>
      </c>
      <c r="M53" s="231">
        <f>G53*(1+L53/100)</f>
        <v>0</v>
      </c>
      <c r="N53" s="222">
        <v>0</v>
      </c>
      <c r="O53" s="222">
        <f>ROUND(E53*N53,5)</f>
        <v>0</v>
      </c>
      <c r="P53" s="222">
        <v>0</v>
      </c>
      <c r="Q53" s="222">
        <f>ROUND(E53*P53,5)</f>
        <v>0</v>
      </c>
      <c r="R53" s="222"/>
      <c r="S53" s="222"/>
      <c r="T53" s="223">
        <v>0</v>
      </c>
      <c r="U53" s="222">
        <f>ROUND(E53*T53,2)</f>
        <v>0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133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x14ac:dyDescent="0.25">
      <c r="A54" s="214" t="s">
        <v>124</v>
      </c>
      <c r="B54" s="221" t="s">
        <v>79</v>
      </c>
      <c r="C54" s="264" t="s">
        <v>80</v>
      </c>
      <c r="D54" s="224"/>
      <c r="E54" s="228"/>
      <c r="F54" s="232"/>
      <c r="G54" s="232">
        <f>SUMIF(AE55:AE55,"&lt;&gt;NOR",G55:G55)</f>
        <v>0</v>
      </c>
      <c r="H54" s="232"/>
      <c r="I54" s="232">
        <f>SUM(I55:I55)</f>
        <v>0</v>
      </c>
      <c r="J54" s="232"/>
      <c r="K54" s="232">
        <f>SUM(K55:K55)</f>
        <v>0</v>
      </c>
      <c r="L54" s="232"/>
      <c r="M54" s="232">
        <f>SUM(M55:M55)</f>
        <v>0</v>
      </c>
      <c r="N54" s="224"/>
      <c r="O54" s="224">
        <f>SUM(O55:O55)</f>
        <v>4.5199999999999997E-3</v>
      </c>
      <c r="P54" s="224"/>
      <c r="Q54" s="224">
        <f>SUM(Q55:Q55)</f>
        <v>0</v>
      </c>
      <c r="R54" s="224"/>
      <c r="S54" s="224"/>
      <c r="T54" s="225"/>
      <c r="U54" s="224">
        <f>SUM(U55:U55)</f>
        <v>0.46</v>
      </c>
      <c r="AE54" t="s">
        <v>125</v>
      </c>
    </row>
    <row r="55" spans="1:60" outlineLevel="1" x14ac:dyDescent="0.25">
      <c r="A55" s="213">
        <v>37</v>
      </c>
      <c r="B55" s="220" t="s">
        <v>206</v>
      </c>
      <c r="C55" s="263" t="s">
        <v>207</v>
      </c>
      <c r="D55" s="222" t="s">
        <v>132</v>
      </c>
      <c r="E55" s="227">
        <v>4</v>
      </c>
      <c r="F55" s="230"/>
      <c r="G55" s="231">
        <f>ROUND(E55*F55,2)</f>
        <v>0</v>
      </c>
      <c r="H55" s="230"/>
      <c r="I55" s="231">
        <f>ROUND(E55*H55,2)</f>
        <v>0</v>
      </c>
      <c r="J55" s="230"/>
      <c r="K55" s="231">
        <f>ROUND(E55*J55,2)</f>
        <v>0</v>
      </c>
      <c r="L55" s="231">
        <v>0</v>
      </c>
      <c r="M55" s="231">
        <f>G55*(1+L55/100)</f>
        <v>0</v>
      </c>
      <c r="N55" s="222">
        <v>1.1299999999999999E-3</v>
      </c>
      <c r="O55" s="222">
        <f>ROUND(E55*N55,5)</f>
        <v>4.5199999999999997E-3</v>
      </c>
      <c r="P55" s="222">
        <v>0</v>
      </c>
      <c r="Q55" s="222">
        <f>ROUND(E55*P55,5)</f>
        <v>0</v>
      </c>
      <c r="R55" s="222"/>
      <c r="S55" s="222"/>
      <c r="T55" s="223">
        <v>0.114</v>
      </c>
      <c r="U55" s="222">
        <f>ROUND(E55*T55,2)</f>
        <v>0.46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133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x14ac:dyDescent="0.25">
      <c r="A56" s="214" t="s">
        <v>124</v>
      </c>
      <c r="B56" s="221" t="s">
        <v>81</v>
      </c>
      <c r="C56" s="264" t="s">
        <v>82</v>
      </c>
      <c r="D56" s="224"/>
      <c r="E56" s="228"/>
      <c r="F56" s="232"/>
      <c r="G56" s="232">
        <f>SUMIF(AE57:AE62,"&lt;&gt;NOR",G57:G62)</f>
        <v>0</v>
      </c>
      <c r="H56" s="232"/>
      <c r="I56" s="232">
        <f>SUM(I57:I62)</f>
        <v>0</v>
      </c>
      <c r="J56" s="232"/>
      <c r="K56" s="232">
        <f>SUM(K57:K62)</f>
        <v>0</v>
      </c>
      <c r="L56" s="232"/>
      <c r="M56" s="232">
        <f>SUM(M57:M62)</f>
        <v>0</v>
      </c>
      <c r="N56" s="224"/>
      <c r="O56" s="224">
        <f>SUM(O57:O62)</f>
        <v>6.2980000000000008E-2</v>
      </c>
      <c r="P56" s="224"/>
      <c r="Q56" s="224">
        <f>SUM(Q57:Q62)</f>
        <v>0</v>
      </c>
      <c r="R56" s="224"/>
      <c r="S56" s="224"/>
      <c r="T56" s="225"/>
      <c r="U56" s="224">
        <f>SUM(U57:U62)</f>
        <v>20.100000000000001</v>
      </c>
      <c r="AE56" t="s">
        <v>125</v>
      </c>
    </row>
    <row r="57" spans="1:60" outlineLevel="1" x14ac:dyDescent="0.25">
      <c r="A57" s="213">
        <v>38</v>
      </c>
      <c r="B57" s="220" t="s">
        <v>208</v>
      </c>
      <c r="C57" s="263" t="s">
        <v>209</v>
      </c>
      <c r="D57" s="222" t="s">
        <v>145</v>
      </c>
      <c r="E57" s="227">
        <v>27</v>
      </c>
      <c r="F57" s="230"/>
      <c r="G57" s="231">
        <f>ROUND(E57*F57,2)</f>
        <v>0</v>
      </c>
      <c r="H57" s="230"/>
      <c r="I57" s="231">
        <f>ROUND(E57*H57,2)</f>
        <v>0</v>
      </c>
      <c r="J57" s="230"/>
      <c r="K57" s="231">
        <f>ROUND(E57*J57,2)</f>
        <v>0</v>
      </c>
      <c r="L57" s="231">
        <v>0</v>
      </c>
      <c r="M57" s="231">
        <f>G57*(1+L57/100)</f>
        <v>0</v>
      </c>
      <c r="N57" s="222">
        <v>7.6000000000000004E-4</v>
      </c>
      <c r="O57" s="222">
        <f>ROUND(E57*N57,5)</f>
        <v>2.052E-2</v>
      </c>
      <c r="P57" s="222">
        <v>0</v>
      </c>
      <c r="Q57" s="222">
        <f>ROUND(E57*P57,5)</f>
        <v>0</v>
      </c>
      <c r="R57" s="222"/>
      <c r="S57" s="222"/>
      <c r="T57" s="223">
        <v>0.29737999999999998</v>
      </c>
      <c r="U57" s="222">
        <f>ROUND(E57*T57,2)</f>
        <v>8.0299999999999994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133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5">
      <c r="A58" s="213">
        <v>39</v>
      </c>
      <c r="B58" s="220" t="s">
        <v>210</v>
      </c>
      <c r="C58" s="263" t="s">
        <v>211</v>
      </c>
      <c r="D58" s="222" t="s">
        <v>145</v>
      </c>
      <c r="E58" s="227">
        <v>14</v>
      </c>
      <c r="F58" s="230"/>
      <c r="G58" s="231">
        <f>ROUND(E58*F58,2)</f>
        <v>0</v>
      </c>
      <c r="H58" s="230"/>
      <c r="I58" s="231">
        <f>ROUND(E58*H58,2)</f>
        <v>0</v>
      </c>
      <c r="J58" s="230"/>
      <c r="K58" s="231">
        <f>ROUND(E58*J58,2)</f>
        <v>0</v>
      </c>
      <c r="L58" s="231">
        <v>0</v>
      </c>
      <c r="M58" s="231">
        <f>G58*(1+L58/100)</f>
        <v>0</v>
      </c>
      <c r="N58" s="222">
        <v>8.8000000000000003E-4</v>
      </c>
      <c r="O58" s="222">
        <f>ROUND(E58*N58,5)</f>
        <v>1.2319999999999999E-2</v>
      </c>
      <c r="P58" s="222">
        <v>0</v>
      </c>
      <c r="Q58" s="222">
        <f>ROUND(E58*P58,5)</f>
        <v>0</v>
      </c>
      <c r="R58" s="222"/>
      <c r="S58" s="222"/>
      <c r="T58" s="223">
        <v>0.30737999999999999</v>
      </c>
      <c r="U58" s="222">
        <f>ROUND(E58*T58,2)</f>
        <v>4.3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133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5">
      <c r="A59" s="213">
        <v>40</v>
      </c>
      <c r="B59" s="220" t="s">
        <v>212</v>
      </c>
      <c r="C59" s="263" t="s">
        <v>213</v>
      </c>
      <c r="D59" s="222" t="s">
        <v>145</v>
      </c>
      <c r="E59" s="227">
        <v>14</v>
      </c>
      <c r="F59" s="230"/>
      <c r="G59" s="231">
        <f>ROUND(E59*F59,2)</f>
        <v>0</v>
      </c>
      <c r="H59" s="230"/>
      <c r="I59" s="231">
        <f>ROUND(E59*H59,2)</f>
        <v>0</v>
      </c>
      <c r="J59" s="230"/>
      <c r="K59" s="231">
        <f>ROUND(E59*J59,2)</f>
        <v>0</v>
      </c>
      <c r="L59" s="231">
        <v>0</v>
      </c>
      <c r="M59" s="231">
        <f>G59*(1+L59/100)</f>
        <v>0</v>
      </c>
      <c r="N59" s="222">
        <v>1.01E-3</v>
      </c>
      <c r="O59" s="222">
        <f>ROUND(E59*N59,5)</f>
        <v>1.414E-2</v>
      </c>
      <c r="P59" s="222">
        <v>0</v>
      </c>
      <c r="Q59" s="222">
        <f>ROUND(E59*P59,5)</f>
        <v>0</v>
      </c>
      <c r="R59" s="222"/>
      <c r="S59" s="222"/>
      <c r="T59" s="223">
        <v>0.31738</v>
      </c>
      <c r="U59" s="222">
        <f>ROUND(E59*T59,2)</f>
        <v>4.4400000000000004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133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5">
      <c r="A60" s="213">
        <v>41</v>
      </c>
      <c r="B60" s="220" t="s">
        <v>214</v>
      </c>
      <c r="C60" s="263" t="s">
        <v>215</v>
      </c>
      <c r="D60" s="222" t="s">
        <v>145</v>
      </c>
      <c r="E60" s="227">
        <v>10</v>
      </c>
      <c r="F60" s="230"/>
      <c r="G60" s="231">
        <f>ROUND(E60*F60,2)</f>
        <v>0</v>
      </c>
      <c r="H60" s="230"/>
      <c r="I60" s="231">
        <f>ROUND(E60*H60,2)</f>
        <v>0</v>
      </c>
      <c r="J60" s="230"/>
      <c r="K60" s="231">
        <f>ROUND(E60*J60,2)</f>
        <v>0</v>
      </c>
      <c r="L60" s="231">
        <v>0</v>
      </c>
      <c r="M60" s="231">
        <f>G60*(1+L60/100)</f>
        <v>0</v>
      </c>
      <c r="N60" s="222">
        <v>1.6000000000000001E-3</v>
      </c>
      <c r="O60" s="222">
        <f>ROUND(E60*N60,5)</f>
        <v>1.6E-2</v>
      </c>
      <c r="P60" s="222">
        <v>0</v>
      </c>
      <c r="Q60" s="222">
        <f>ROUND(E60*P60,5)</f>
        <v>0</v>
      </c>
      <c r="R60" s="222"/>
      <c r="S60" s="222"/>
      <c r="T60" s="223">
        <v>0.33332000000000001</v>
      </c>
      <c r="U60" s="222">
        <f>ROUND(E60*T60,2)</f>
        <v>3.33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133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5">
      <c r="A61" s="213">
        <v>42</v>
      </c>
      <c r="B61" s="220" t="s">
        <v>216</v>
      </c>
      <c r="C61" s="263" t="s">
        <v>217</v>
      </c>
      <c r="D61" s="222" t="s">
        <v>0</v>
      </c>
      <c r="E61" s="227">
        <v>241.03</v>
      </c>
      <c r="F61" s="230"/>
      <c r="G61" s="231">
        <f>ROUND(E61*F61,2)</f>
        <v>0</v>
      </c>
      <c r="H61" s="230"/>
      <c r="I61" s="231">
        <f>ROUND(E61*H61,2)</f>
        <v>0</v>
      </c>
      <c r="J61" s="230"/>
      <c r="K61" s="231">
        <f>ROUND(E61*J61,2)</f>
        <v>0</v>
      </c>
      <c r="L61" s="231">
        <v>0</v>
      </c>
      <c r="M61" s="231">
        <f>G61*(1+L61/100)</f>
        <v>0</v>
      </c>
      <c r="N61" s="222">
        <v>0</v>
      </c>
      <c r="O61" s="222">
        <f>ROUND(E61*N61,5)</f>
        <v>0</v>
      </c>
      <c r="P61" s="222">
        <v>0</v>
      </c>
      <c r="Q61" s="222">
        <f>ROUND(E61*P61,5)</f>
        <v>0</v>
      </c>
      <c r="R61" s="222"/>
      <c r="S61" s="222"/>
      <c r="T61" s="223">
        <v>0</v>
      </c>
      <c r="U61" s="222">
        <f>ROUND(E61*T61,2)</f>
        <v>0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133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5">
      <c r="A62" s="213">
        <v>43</v>
      </c>
      <c r="B62" s="220" t="s">
        <v>218</v>
      </c>
      <c r="C62" s="263" t="s">
        <v>219</v>
      </c>
      <c r="D62" s="222" t="s">
        <v>0</v>
      </c>
      <c r="E62" s="227">
        <v>241.03</v>
      </c>
      <c r="F62" s="230"/>
      <c r="G62" s="231">
        <f>ROUND(E62*F62,2)</f>
        <v>0</v>
      </c>
      <c r="H62" s="230"/>
      <c r="I62" s="231">
        <f>ROUND(E62*H62,2)</f>
        <v>0</v>
      </c>
      <c r="J62" s="230"/>
      <c r="K62" s="231">
        <f>ROUND(E62*J62,2)</f>
        <v>0</v>
      </c>
      <c r="L62" s="231">
        <v>0</v>
      </c>
      <c r="M62" s="231">
        <f>G62*(1+L62/100)</f>
        <v>0</v>
      </c>
      <c r="N62" s="222">
        <v>0</v>
      </c>
      <c r="O62" s="222">
        <f>ROUND(E62*N62,5)</f>
        <v>0</v>
      </c>
      <c r="P62" s="222">
        <v>0</v>
      </c>
      <c r="Q62" s="222">
        <f>ROUND(E62*P62,5)</f>
        <v>0</v>
      </c>
      <c r="R62" s="222"/>
      <c r="S62" s="222"/>
      <c r="T62" s="223">
        <v>0</v>
      </c>
      <c r="U62" s="222">
        <f>ROUND(E62*T62,2)</f>
        <v>0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133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x14ac:dyDescent="0.25">
      <c r="A63" s="214" t="s">
        <v>124</v>
      </c>
      <c r="B63" s="221" t="s">
        <v>83</v>
      </c>
      <c r="C63" s="264" t="s">
        <v>84</v>
      </c>
      <c r="D63" s="224"/>
      <c r="E63" s="228"/>
      <c r="F63" s="232"/>
      <c r="G63" s="232">
        <f>SUMIF(AE64:AE69,"&lt;&gt;NOR",G64:G69)</f>
        <v>0</v>
      </c>
      <c r="H63" s="232"/>
      <c r="I63" s="232">
        <f>SUM(I64:I69)</f>
        <v>0</v>
      </c>
      <c r="J63" s="232"/>
      <c r="K63" s="232">
        <f>SUM(K64:K69)</f>
        <v>0</v>
      </c>
      <c r="L63" s="232"/>
      <c r="M63" s="232">
        <f>SUM(M64:M69)</f>
        <v>0</v>
      </c>
      <c r="N63" s="224"/>
      <c r="O63" s="224">
        <f>SUM(O64:O69)</f>
        <v>1.56E-3</v>
      </c>
      <c r="P63" s="224"/>
      <c r="Q63" s="224">
        <f>SUM(Q64:Q69)</f>
        <v>0</v>
      </c>
      <c r="R63" s="224"/>
      <c r="S63" s="224"/>
      <c r="T63" s="225"/>
      <c r="U63" s="224">
        <f>SUM(U64:U69)</f>
        <v>1.37</v>
      </c>
      <c r="AE63" t="s">
        <v>125</v>
      </c>
    </row>
    <row r="64" spans="1:60" outlineLevel="1" x14ac:dyDescent="0.25">
      <c r="A64" s="213">
        <v>44</v>
      </c>
      <c r="B64" s="220" t="s">
        <v>220</v>
      </c>
      <c r="C64" s="263" t="s">
        <v>221</v>
      </c>
      <c r="D64" s="222" t="s">
        <v>172</v>
      </c>
      <c r="E64" s="227">
        <v>2</v>
      </c>
      <c r="F64" s="230"/>
      <c r="G64" s="231">
        <f>ROUND(E64*F64,2)</f>
        <v>0</v>
      </c>
      <c r="H64" s="230"/>
      <c r="I64" s="231">
        <f>ROUND(E64*H64,2)</f>
        <v>0</v>
      </c>
      <c r="J64" s="230"/>
      <c r="K64" s="231">
        <f>ROUND(E64*J64,2)</f>
        <v>0</v>
      </c>
      <c r="L64" s="231">
        <v>0</v>
      </c>
      <c r="M64" s="231">
        <f>G64*(1+L64/100)</f>
        <v>0</v>
      </c>
      <c r="N64" s="222">
        <v>0</v>
      </c>
      <c r="O64" s="222">
        <f>ROUND(E64*N64,5)</f>
        <v>0</v>
      </c>
      <c r="P64" s="222">
        <v>0</v>
      </c>
      <c r="Q64" s="222">
        <f>ROUND(E64*P64,5)</f>
        <v>0</v>
      </c>
      <c r="R64" s="222"/>
      <c r="S64" s="222"/>
      <c r="T64" s="223">
        <v>6.2E-2</v>
      </c>
      <c r="U64" s="222">
        <f>ROUND(E64*T64,2)</f>
        <v>0.12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133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5">
      <c r="A65" s="213">
        <v>45</v>
      </c>
      <c r="B65" s="220" t="s">
        <v>222</v>
      </c>
      <c r="C65" s="263" t="s">
        <v>223</v>
      </c>
      <c r="D65" s="222" t="s">
        <v>172</v>
      </c>
      <c r="E65" s="227">
        <v>2</v>
      </c>
      <c r="F65" s="230"/>
      <c r="G65" s="231">
        <f>ROUND(E65*F65,2)</f>
        <v>0</v>
      </c>
      <c r="H65" s="230"/>
      <c r="I65" s="231">
        <f>ROUND(E65*H65,2)</f>
        <v>0</v>
      </c>
      <c r="J65" s="230"/>
      <c r="K65" s="231">
        <f>ROUND(E65*J65,2)</f>
        <v>0</v>
      </c>
      <c r="L65" s="231">
        <v>0</v>
      </c>
      <c r="M65" s="231">
        <f>G65*(1+L65/100)</f>
        <v>0</v>
      </c>
      <c r="N65" s="222">
        <v>0</v>
      </c>
      <c r="O65" s="222">
        <f>ROUND(E65*N65,5)</f>
        <v>0</v>
      </c>
      <c r="P65" s="222">
        <v>0</v>
      </c>
      <c r="Q65" s="222">
        <f>ROUND(E65*P65,5)</f>
        <v>0</v>
      </c>
      <c r="R65" s="222"/>
      <c r="S65" s="222"/>
      <c r="T65" s="223">
        <v>8.3000000000000004E-2</v>
      </c>
      <c r="U65" s="222">
        <f>ROUND(E65*T65,2)</f>
        <v>0.17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133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5">
      <c r="A66" s="213">
        <v>46</v>
      </c>
      <c r="B66" s="220" t="s">
        <v>224</v>
      </c>
      <c r="C66" s="263" t="s">
        <v>225</v>
      </c>
      <c r="D66" s="222" t="s">
        <v>172</v>
      </c>
      <c r="E66" s="227">
        <v>3</v>
      </c>
      <c r="F66" s="230"/>
      <c r="G66" s="231">
        <f>ROUND(E66*F66,2)</f>
        <v>0</v>
      </c>
      <c r="H66" s="230"/>
      <c r="I66" s="231">
        <f>ROUND(E66*H66,2)</f>
        <v>0</v>
      </c>
      <c r="J66" s="230"/>
      <c r="K66" s="231">
        <f>ROUND(E66*J66,2)</f>
        <v>0</v>
      </c>
      <c r="L66" s="231">
        <v>0</v>
      </c>
      <c r="M66" s="231">
        <f>G66*(1+L66/100)</f>
        <v>0</v>
      </c>
      <c r="N66" s="222">
        <v>5.1999999999999995E-4</v>
      </c>
      <c r="O66" s="222">
        <f>ROUND(E66*N66,5)</f>
        <v>1.56E-3</v>
      </c>
      <c r="P66" s="222">
        <v>0</v>
      </c>
      <c r="Q66" s="222">
        <f>ROUND(E66*P66,5)</f>
        <v>0</v>
      </c>
      <c r="R66" s="222"/>
      <c r="S66" s="222"/>
      <c r="T66" s="223">
        <v>0.26900000000000002</v>
      </c>
      <c r="U66" s="222">
        <f>ROUND(E66*T66,2)</f>
        <v>0.81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133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5">
      <c r="A67" s="213">
        <v>47</v>
      </c>
      <c r="B67" s="220" t="s">
        <v>226</v>
      </c>
      <c r="C67" s="263" t="s">
        <v>227</v>
      </c>
      <c r="D67" s="222" t="s">
        <v>172</v>
      </c>
      <c r="E67" s="227">
        <v>1</v>
      </c>
      <c r="F67" s="230"/>
      <c r="G67" s="231">
        <f>ROUND(E67*F67,2)</f>
        <v>0</v>
      </c>
      <c r="H67" s="230"/>
      <c r="I67" s="231">
        <f>ROUND(E67*H67,2)</f>
        <v>0</v>
      </c>
      <c r="J67" s="230"/>
      <c r="K67" s="231">
        <f>ROUND(E67*J67,2)</f>
        <v>0</v>
      </c>
      <c r="L67" s="231">
        <v>0</v>
      </c>
      <c r="M67" s="231">
        <f>G67*(1+L67/100)</f>
        <v>0</v>
      </c>
      <c r="N67" s="222">
        <v>0</v>
      </c>
      <c r="O67" s="222">
        <f>ROUND(E67*N67,5)</f>
        <v>0</v>
      </c>
      <c r="P67" s="222">
        <v>0</v>
      </c>
      <c r="Q67" s="222">
        <f>ROUND(E67*P67,5)</f>
        <v>0</v>
      </c>
      <c r="R67" s="222"/>
      <c r="S67" s="222"/>
      <c r="T67" s="223">
        <v>0.26900000000000002</v>
      </c>
      <c r="U67" s="222">
        <f>ROUND(E67*T67,2)</f>
        <v>0.27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133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5">
      <c r="A68" s="213">
        <v>48</v>
      </c>
      <c r="B68" s="220" t="s">
        <v>228</v>
      </c>
      <c r="C68" s="263" t="s">
        <v>229</v>
      </c>
      <c r="D68" s="222" t="s">
        <v>0</v>
      </c>
      <c r="E68" s="227">
        <v>50.76</v>
      </c>
      <c r="F68" s="230"/>
      <c r="G68" s="231">
        <f>ROUND(E68*F68,2)</f>
        <v>0</v>
      </c>
      <c r="H68" s="230"/>
      <c r="I68" s="231">
        <f>ROUND(E68*H68,2)</f>
        <v>0</v>
      </c>
      <c r="J68" s="230"/>
      <c r="K68" s="231">
        <f>ROUND(E68*J68,2)</f>
        <v>0</v>
      </c>
      <c r="L68" s="231">
        <v>0</v>
      </c>
      <c r="M68" s="231">
        <f>G68*(1+L68/100)</f>
        <v>0</v>
      </c>
      <c r="N68" s="222">
        <v>0</v>
      </c>
      <c r="O68" s="222">
        <f>ROUND(E68*N68,5)</f>
        <v>0</v>
      </c>
      <c r="P68" s="222">
        <v>0</v>
      </c>
      <c r="Q68" s="222">
        <f>ROUND(E68*P68,5)</f>
        <v>0</v>
      </c>
      <c r="R68" s="222"/>
      <c r="S68" s="222"/>
      <c r="T68" s="223">
        <v>0</v>
      </c>
      <c r="U68" s="222">
        <f>ROUND(E68*T68,2)</f>
        <v>0</v>
      </c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133</v>
      </c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5">
      <c r="A69" s="213">
        <v>49</v>
      </c>
      <c r="B69" s="220" t="s">
        <v>230</v>
      </c>
      <c r="C69" s="263" t="s">
        <v>231</v>
      </c>
      <c r="D69" s="222" t="s">
        <v>0</v>
      </c>
      <c r="E69" s="227">
        <v>50.76</v>
      </c>
      <c r="F69" s="230"/>
      <c r="G69" s="231">
        <f>ROUND(E69*F69,2)</f>
        <v>0</v>
      </c>
      <c r="H69" s="230"/>
      <c r="I69" s="231">
        <f>ROUND(E69*H69,2)</f>
        <v>0</v>
      </c>
      <c r="J69" s="230"/>
      <c r="K69" s="231">
        <f>ROUND(E69*J69,2)</f>
        <v>0</v>
      </c>
      <c r="L69" s="231">
        <v>0</v>
      </c>
      <c r="M69" s="231">
        <f>G69*(1+L69/100)</f>
        <v>0</v>
      </c>
      <c r="N69" s="222">
        <v>0</v>
      </c>
      <c r="O69" s="222">
        <f>ROUND(E69*N69,5)</f>
        <v>0</v>
      </c>
      <c r="P69" s="222">
        <v>0</v>
      </c>
      <c r="Q69" s="222">
        <f>ROUND(E69*P69,5)</f>
        <v>0</v>
      </c>
      <c r="R69" s="222"/>
      <c r="S69" s="222"/>
      <c r="T69" s="223">
        <v>0</v>
      </c>
      <c r="U69" s="222">
        <f>ROUND(E69*T69,2)</f>
        <v>0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133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x14ac:dyDescent="0.25">
      <c r="A70" s="214" t="s">
        <v>124</v>
      </c>
      <c r="B70" s="221" t="s">
        <v>85</v>
      </c>
      <c r="C70" s="264" t="s">
        <v>86</v>
      </c>
      <c r="D70" s="224"/>
      <c r="E70" s="228"/>
      <c r="F70" s="232"/>
      <c r="G70" s="232">
        <f>SUMIF(AE71:AE84,"&lt;&gt;NOR",G71:G84)</f>
        <v>0</v>
      </c>
      <c r="H70" s="232"/>
      <c r="I70" s="232">
        <f>SUM(I71:I84)</f>
        <v>0</v>
      </c>
      <c r="J70" s="232"/>
      <c r="K70" s="232">
        <f>SUM(K71:K84)</f>
        <v>0</v>
      </c>
      <c r="L70" s="232"/>
      <c r="M70" s="232">
        <f>SUM(M71:M84)</f>
        <v>0</v>
      </c>
      <c r="N70" s="224"/>
      <c r="O70" s="224">
        <f>SUM(O71:O84)</f>
        <v>0.27606000000000008</v>
      </c>
      <c r="P70" s="224"/>
      <c r="Q70" s="224">
        <f>SUM(Q71:Q84)</f>
        <v>0</v>
      </c>
      <c r="R70" s="224"/>
      <c r="S70" s="224"/>
      <c r="T70" s="225"/>
      <c r="U70" s="224">
        <f>SUM(U71:U84)</f>
        <v>13.23</v>
      </c>
      <c r="AE70" t="s">
        <v>125</v>
      </c>
    </row>
    <row r="71" spans="1:60" outlineLevel="1" x14ac:dyDescent="0.25">
      <c r="A71" s="213">
        <v>50</v>
      </c>
      <c r="B71" s="220" t="s">
        <v>232</v>
      </c>
      <c r="C71" s="263" t="s">
        <v>233</v>
      </c>
      <c r="D71" s="222" t="s">
        <v>172</v>
      </c>
      <c r="E71" s="227">
        <v>2</v>
      </c>
      <c r="F71" s="230"/>
      <c r="G71" s="231">
        <f>ROUND(E71*F71,2)</f>
        <v>0</v>
      </c>
      <c r="H71" s="230"/>
      <c r="I71" s="231">
        <f>ROUND(E71*H71,2)</f>
        <v>0</v>
      </c>
      <c r="J71" s="230"/>
      <c r="K71" s="231">
        <f>ROUND(E71*J71,2)</f>
        <v>0</v>
      </c>
      <c r="L71" s="231">
        <v>0</v>
      </c>
      <c r="M71" s="231">
        <f>G71*(1+L71/100)</f>
        <v>0</v>
      </c>
      <c r="N71" s="222">
        <v>4.9590000000000002E-2</v>
      </c>
      <c r="O71" s="222">
        <f>ROUND(E71*N71,5)</f>
        <v>9.9180000000000004E-2</v>
      </c>
      <c r="P71" s="222">
        <v>0</v>
      </c>
      <c r="Q71" s="222">
        <f>ROUND(E71*P71,5)</f>
        <v>0</v>
      </c>
      <c r="R71" s="222"/>
      <c r="S71" s="222"/>
      <c r="T71" s="223">
        <v>1.0369999999999999</v>
      </c>
      <c r="U71" s="222">
        <f>ROUND(E71*T71,2)</f>
        <v>2.0699999999999998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133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5">
      <c r="A72" s="213">
        <v>51</v>
      </c>
      <c r="B72" s="220" t="s">
        <v>234</v>
      </c>
      <c r="C72" s="263" t="s">
        <v>235</v>
      </c>
      <c r="D72" s="222" t="s">
        <v>172</v>
      </c>
      <c r="E72" s="227">
        <v>1</v>
      </c>
      <c r="F72" s="230"/>
      <c r="G72" s="231">
        <f>ROUND(E72*F72,2)</f>
        <v>0</v>
      </c>
      <c r="H72" s="230"/>
      <c r="I72" s="231">
        <f>ROUND(E72*H72,2)</f>
        <v>0</v>
      </c>
      <c r="J72" s="230"/>
      <c r="K72" s="231">
        <f>ROUND(E72*J72,2)</f>
        <v>0</v>
      </c>
      <c r="L72" s="231">
        <v>0</v>
      </c>
      <c r="M72" s="231">
        <f>G72*(1+L72/100)</f>
        <v>0</v>
      </c>
      <c r="N72" s="222">
        <v>9.9180000000000004E-2</v>
      </c>
      <c r="O72" s="222">
        <f>ROUND(E72*N72,5)</f>
        <v>9.9180000000000004E-2</v>
      </c>
      <c r="P72" s="222">
        <v>0</v>
      </c>
      <c r="Q72" s="222">
        <f>ROUND(E72*P72,5)</f>
        <v>0</v>
      </c>
      <c r="R72" s="222"/>
      <c r="S72" s="222"/>
      <c r="T72" s="223">
        <v>1.3654999999999999</v>
      </c>
      <c r="U72" s="222">
        <f>ROUND(E72*T72,2)</f>
        <v>1.37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133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5">
      <c r="A73" s="213">
        <v>52</v>
      </c>
      <c r="B73" s="220" t="s">
        <v>236</v>
      </c>
      <c r="C73" s="263" t="s">
        <v>237</v>
      </c>
      <c r="D73" s="222" t="s">
        <v>172</v>
      </c>
      <c r="E73" s="227">
        <v>1</v>
      </c>
      <c r="F73" s="230"/>
      <c r="G73" s="231">
        <f>ROUND(E73*F73,2)</f>
        <v>0</v>
      </c>
      <c r="H73" s="230"/>
      <c r="I73" s="231">
        <f>ROUND(E73*H73,2)</f>
        <v>0</v>
      </c>
      <c r="J73" s="230"/>
      <c r="K73" s="231">
        <f>ROUND(E73*J73,2)</f>
        <v>0</v>
      </c>
      <c r="L73" s="231">
        <v>0</v>
      </c>
      <c r="M73" s="231">
        <f>G73*(1+L73/100)</f>
        <v>0</v>
      </c>
      <c r="N73" s="222">
        <v>4.4080000000000001E-2</v>
      </c>
      <c r="O73" s="222">
        <f>ROUND(E73*N73,5)</f>
        <v>4.4080000000000001E-2</v>
      </c>
      <c r="P73" s="222">
        <v>0</v>
      </c>
      <c r="Q73" s="222">
        <f>ROUND(E73*P73,5)</f>
        <v>0</v>
      </c>
      <c r="R73" s="222"/>
      <c r="S73" s="222"/>
      <c r="T73" s="223">
        <v>1.0369999999999999</v>
      </c>
      <c r="U73" s="222">
        <f>ROUND(E73*T73,2)</f>
        <v>1.04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133</v>
      </c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5">
      <c r="A74" s="213">
        <v>53</v>
      </c>
      <c r="B74" s="220" t="s">
        <v>238</v>
      </c>
      <c r="C74" s="263" t="s">
        <v>239</v>
      </c>
      <c r="D74" s="222" t="s">
        <v>172</v>
      </c>
      <c r="E74" s="227">
        <v>1</v>
      </c>
      <c r="F74" s="230"/>
      <c r="G74" s="231">
        <f>ROUND(E74*F74,2)</f>
        <v>0</v>
      </c>
      <c r="H74" s="230"/>
      <c r="I74" s="231">
        <f>ROUND(E74*H74,2)</f>
        <v>0</v>
      </c>
      <c r="J74" s="230"/>
      <c r="K74" s="231">
        <f>ROUND(E74*J74,2)</f>
        <v>0</v>
      </c>
      <c r="L74" s="231">
        <v>0</v>
      </c>
      <c r="M74" s="231">
        <f>G74*(1+L74/100)</f>
        <v>0</v>
      </c>
      <c r="N74" s="222">
        <v>2.4400000000000002E-2</v>
      </c>
      <c r="O74" s="222">
        <f>ROUND(E74*N74,5)</f>
        <v>2.4400000000000002E-2</v>
      </c>
      <c r="P74" s="222">
        <v>0</v>
      </c>
      <c r="Q74" s="222">
        <f>ROUND(E74*P74,5)</f>
        <v>0</v>
      </c>
      <c r="R74" s="222"/>
      <c r="S74" s="222"/>
      <c r="T74" s="223">
        <v>0.94499999999999995</v>
      </c>
      <c r="U74" s="222">
        <f>ROUND(E74*T74,2)</f>
        <v>0.95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133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ht="20.399999999999999" outlineLevel="1" x14ac:dyDescent="0.25">
      <c r="A75" s="213">
        <v>54</v>
      </c>
      <c r="B75" s="220" t="s">
        <v>240</v>
      </c>
      <c r="C75" s="263" t="s">
        <v>241</v>
      </c>
      <c r="D75" s="222" t="s">
        <v>172</v>
      </c>
      <c r="E75" s="227">
        <v>1</v>
      </c>
      <c r="F75" s="230"/>
      <c r="G75" s="231">
        <f>ROUND(E75*F75,2)</f>
        <v>0</v>
      </c>
      <c r="H75" s="230"/>
      <c r="I75" s="231">
        <f>ROUND(E75*H75,2)</f>
        <v>0</v>
      </c>
      <c r="J75" s="230"/>
      <c r="K75" s="231">
        <f>ROUND(E75*J75,2)</f>
        <v>0</v>
      </c>
      <c r="L75" s="231">
        <v>0</v>
      </c>
      <c r="M75" s="231">
        <f>G75*(1+L75/100)</f>
        <v>0</v>
      </c>
      <c r="N75" s="222">
        <v>5.8999999999999999E-3</v>
      </c>
      <c r="O75" s="222">
        <f>ROUND(E75*N75,5)</f>
        <v>5.8999999999999999E-3</v>
      </c>
      <c r="P75" s="222">
        <v>0</v>
      </c>
      <c r="Q75" s="222">
        <f>ROUND(E75*P75,5)</f>
        <v>0</v>
      </c>
      <c r="R75" s="222"/>
      <c r="S75" s="222"/>
      <c r="T75" s="223">
        <v>0</v>
      </c>
      <c r="U75" s="222">
        <f>ROUND(E75*T75,2)</f>
        <v>0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173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5">
      <c r="A76" s="213">
        <v>55</v>
      </c>
      <c r="B76" s="220" t="s">
        <v>242</v>
      </c>
      <c r="C76" s="263" t="s">
        <v>243</v>
      </c>
      <c r="D76" s="222" t="s">
        <v>172</v>
      </c>
      <c r="E76" s="227">
        <v>1</v>
      </c>
      <c r="F76" s="230"/>
      <c r="G76" s="231">
        <f>ROUND(E76*F76,2)</f>
        <v>0</v>
      </c>
      <c r="H76" s="230"/>
      <c r="I76" s="231">
        <f>ROUND(E76*H76,2)</f>
        <v>0</v>
      </c>
      <c r="J76" s="230"/>
      <c r="K76" s="231">
        <f>ROUND(E76*J76,2)</f>
        <v>0</v>
      </c>
      <c r="L76" s="231">
        <v>0</v>
      </c>
      <c r="M76" s="231">
        <f>G76*(1+L76/100)</f>
        <v>0</v>
      </c>
      <c r="N76" s="222">
        <v>2.0000000000000002E-5</v>
      </c>
      <c r="O76" s="222">
        <f>ROUND(E76*N76,5)</f>
        <v>2.0000000000000002E-5</v>
      </c>
      <c r="P76" s="222">
        <v>0</v>
      </c>
      <c r="Q76" s="222">
        <f>ROUND(E76*P76,5)</f>
        <v>0</v>
      </c>
      <c r="R76" s="222"/>
      <c r="S76" s="222"/>
      <c r="T76" s="223">
        <v>0.86799999999999999</v>
      </c>
      <c r="U76" s="222">
        <f>ROUND(E76*T76,2)</f>
        <v>0.87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133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5">
      <c r="A77" s="213">
        <v>56</v>
      </c>
      <c r="B77" s="220" t="s">
        <v>244</v>
      </c>
      <c r="C77" s="263" t="s">
        <v>245</v>
      </c>
      <c r="D77" s="222" t="s">
        <v>172</v>
      </c>
      <c r="E77" s="227">
        <v>1</v>
      </c>
      <c r="F77" s="230"/>
      <c r="G77" s="231">
        <f>ROUND(E77*F77,2)</f>
        <v>0</v>
      </c>
      <c r="H77" s="230"/>
      <c r="I77" s="231">
        <f>ROUND(E77*H77,2)</f>
        <v>0</v>
      </c>
      <c r="J77" s="230"/>
      <c r="K77" s="231">
        <f>ROUND(E77*J77,2)</f>
        <v>0</v>
      </c>
      <c r="L77" s="231">
        <v>0</v>
      </c>
      <c r="M77" s="231">
        <f>G77*(1+L77/100)</f>
        <v>0</v>
      </c>
      <c r="N77" s="222">
        <v>0</v>
      </c>
      <c r="O77" s="222">
        <f>ROUND(E77*N77,5)</f>
        <v>0</v>
      </c>
      <c r="P77" s="222">
        <v>0</v>
      </c>
      <c r="Q77" s="222">
        <f>ROUND(E77*P77,5)</f>
        <v>0</v>
      </c>
      <c r="R77" s="222"/>
      <c r="S77" s="222"/>
      <c r="T77" s="223">
        <v>0</v>
      </c>
      <c r="U77" s="222">
        <f>ROUND(E77*T77,2)</f>
        <v>0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133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5">
      <c r="A78" s="213">
        <v>57</v>
      </c>
      <c r="B78" s="220" t="s">
        <v>246</v>
      </c>
      <c r="C78" s="263" t="s">
        <v>247</v>
      </c>
      <c r="D78" s="222" t="s">
        <v>172</v>
      </c>
      <c r="E78" s="227">
        <v>1</v>
      </c>
      <c r="F78" s="230"/>
      <c r="G78" s="231">
        <f>ROUND(E78*F78,2)</f>
        <v>0</v>
      </c>
      <c r="H78" s="230"/>
      <c r="I78" s="231">
        <f>ROUND(E78*H78,2)</f>
        <v>0</v>
      </c>
      <c r="J78" s="230"/>
      <c r="K78" s="231">
        <f>ROUND(E78*J78,2)</f>
        <v>0</v>
      </c>
      <c r="L78" s="231">
        <v>0</v>
      </c>
      <c r="M78" s="231">
        <f>G78*(1+L78/100)</f>
        <v>0</v>
      </c>
      <c r="N78" s="222">
        <v>0</v>
      </c>
      <c r="O78" s="222">
        <f>ROUND(E78*N78,5)</f>
        <v>0</v>
      </c>
      <c r="P78" s="222">
        <v>0</v>
      </c>
      <c r="Q78" s="222">
        <f>ROUND(E78*P78,5)</f>
        <v>0</v>
      </c>
      <c r="R78" s="222"/>
      <c r="S78" s="222"/>
      <c r="T78" s="223">
        <v>0.94</v>
      </c>
      <c r="U78" s="222">
        <f>ROUND(E78*T78,2)</f>
        <v>0.94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133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5">
      <c r="A79" s="213">
        <v>58</v>
      </c>
      <c r="B79" s="220" t="s">
        <v>248</v>
      </c>
      <c r="C79" s="263" t="s">
        <v>249</v>
      </c>
      <c r="D79" s="222" t="s">
        <v>172</v>
      </c>
      <c r="E79" s="227">
        <v>3</v>
      </c>
      <c r="F79" s="230"/>
      <c r="G79" s="231">
        <f>ROUND(E79*F79,2)</f>
        <v>0</v>
      </c>
      <c r="H79" s="230"/>
      <c r="I79" s="231">
        <f>ROUND(E79*H79,2)</f>
        <v>0</v>
      </c>
      <c r="J79" s="230"/>
      <c r="K79" s="231">
        <f>ROUND(E79*J79,2)</f>
        <v>0</v>
      </c>
      <c r="L79" s="231">
        <v>0</v>
      </c>
      <c r="M79" s="231">
        <f>G79*(1+L79/100)</f>
        <v>0</v>
      </c>
      <c r="N79" s="222">
        <v>0</v>
      </c>
      <c r="O79" s="222">
        <f>ROUND(E79*N79,5)</f>
        <v>0</v>
      </c>
      <c r="P79" s="222">
        <v>0</v>
      </c>
      <c r="Q79" s="222">
        <f>ROUND(E79*P79,5)</f>
        <v>0</v>
      </c>
      <c r="R79" s="222"/>
      <c r="S79" s="222"/>
      <c r="T79" s="223">
        <v>1.115</v>
      </c>
      <c r="U79" s="222">
        <f>ROUND(E79*T79,2)</f>
        <v>3.35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133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5">
      <c r="A80" s="213">
        <v>59</v>
      </c>
      <c r="B80" s="220" t="s">
        <v>250</v>
      </c>
      <c r="C80" s="263" t="s">
        <v>251</v>
      </c>
      <c r="D80" s="222" t="s">
        <v>172</v>
      </c>
      <c r="E80" s="227">
        <v>1</v>
      </c>
      <c r="F80" s="230"/>
      <c r="G80" s="231">
        <f>ROUND(E80*F80,2)</f>
        <v>0</v>
      </c>
      <c r="H80" s="230"/>
      <c r="I80" s="231">
        <f>ROUND(E80*H80,2)</f>
        <v>0</v>
      </c>
      <c r="J80" s="230"/>
      <c r="K80" s="231">
        <f>ROUND(E80*J80,2)</f>
        <v>0</v>
      </c>
      <c r="L80" s="231">
        <v>0</v>
      </c>
      <c r="M80" s="231">
        <f>G80*(1+L80/100)</f>
        <v>0</v>
      </c>
      <c r="N80" s="222">
        <v>0</v>
      </c>
      <c r="O80" s="222">
        <f>ROUND(E80*N80,5)</f>
        <v>0</v>
      </c>
      <c r="P80" s="222">
        <v>0</v>
      </c>
      <c r="Q80" s="222">
        <f>ROUND(E80*P80,5)</f>
        <v>0</v>
      </c>
      <c r="R80" s="222"/>
      <c r="S80" s="222"/>
      <c r="T80" s="223">
        <v>1.3540000000000001</v>
      </c>
      <c r="U80" s="222">
        <f>ROUND(E80*T80,2)</f>
        <v>1.35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133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5">
      <c r="A81" s="213">
        <v>60</v>
      </c>
      <c r="B81" s="220" t="s">
        <v>252</v>
      </c>
      <c r="C81" s="263" t="s">
        <v>253</v>
      </c>
      <c r="D81" s="222" t="s">
        <v>172</v>
      </c>
      <c r="E81" s="227">
        <v>5</v>
      </c>
      <c r="F81" s="230"/>
      <c r="G81" s="231">
        <f>ROUND(E81*F81,2)</f>
        <v>0</v>
      </c>
      <c r="H81" s="230"/>
      <c r="I81" s="231">
        <f>ROUND(E81*H81,2)</f>
        <v>0</v>
      </c>
      <c r="J81" s="230"/>
      <c r="K81" s="231">
        <f>ROUND(E81*J81,2)</f>
        <v>0</v>
      </c>
      <c r="L81" s="231">
        <v>0</v>
      </c>
      <c r="M81" s="231">
        <f>G81*(1+L81/100)</f>
        <v>0</v>
      </c>
      <c r="N81" s="222">
        <v>2.5999999999999998E-4</v>
      </c>
      <c r="O81" s="222">
        <f>ROUND(E81*N81,5)</f>
        <v>1.2999999999999999E-3</v>
      </c>
      <c r="P81" s="222">
        <v>0</v>
      </c>
      <c r="Q81" s="222">
        <f>ROUND(E81*P81,5)</f>
        <v>0</v>
      </c>
      <c r="R81" s="222"/>
      <c r="S81" s="222"/>
      <c r="T81" s="223">
        <v>8.2000000000000003E-2</v>
      </c>
      <c r="U81" s="222">
        <f>ROUND(E81*T81,2)</f>
        <v>0.41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133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5">
      <c r="A82" s="213">
        <v>61</v>
      </c>
      <c r="B82" s="220" t="s">
        <v>254</v>
      </c>
      <c r="C82" s="263" t="s">
        <v>255</v>
      </c>
      <c r="D82" s="222" t="s">
        <v>172</v>
      </c>
      <c r="E82" s="227">
        <v>5</v>
      </c>
      <c r="F82" s="230"/>
      <c r="G82" s="231">
        <f>ROUND(E82*F82,2)</f>
        <v>0</v>
      </c>
      <c r="H82" s="230"/>
      <c r="I82" s="231">
        <f>ROUND(E82*H82,2)</f>
        <v>0</v>
      </c>
      <c r="J82" s="230"/>
      <c r="K82" s="231">
        <f>ROUND(E82*J82,2)</f>
        <v>0</v>
      </c>
      <c r="L82" s="231">
        <v>0</v>
      </c>
      <c r="M82" s="231">
        <f>G82*(1+L82/100)</f>
        <v>0</v>
      </c>
      <c r="N82" s="222">
        <v>2.0000000000000001E-4</v>
      </c>
      <c r="O82" s="222">
        <f>ROUND(E82*N82,5)</f>
        <v>1E-3</v>
      </c>
      <c r="P82" s="222">
        <v>0</v>
      </c>
      <c r="Q82" s="222">
        <f>ROUND(E82*P82,5)</f>
        <v>0</v>
      </c>
      <c r="R82" s="222"/>
      <c r="S82" s="222"/>
      <c r="T82" s="223">
        <v>0.17499999999999999</v>
      </c>
      <c r="U82" s="222">
        <f>ROUND(E82*T82,2)</f>
        <v>0.88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133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5">
      <c r="A83" s="213">
        <v>62</v>
      </c>
      <c r="B83" s="220" t="s">
        <v>256</v>
      </c>
      <c r="C83" s="263" t="s">
        <v>257</v>
      </c>
      <c r="D83" s="222" t="s">
        <v>172</v>
      </c>
      <c r="E83" s="227">
        <v>5</v>
      </c>
      <c r="F83" s="230"/>
      <c r="G83" s="231">
        <f>ROUND(E83*F83,2)</f>
        <v>0</v>
      </c>
      <c r="H83" s="230"/>
      <c r="I83" s="231">
        <f>ROUND(E83*H83,2)</f>
        <v>0</v>
      </c>
      <c r="J83" s="230"/>
      <c r="K83" s="231">
        <f>ROUND(E83*J83,2)</f>
        <v>0</v>
      </c>
      <c r="L83" s="231">
        <v>0</v>
      </c>
      <c r="M83" s="231">
        <f>G83*(1+L83/100)</f>
        <v>0</v>
      </c>
      <c r="N83" s="222">
        <v>2.0000000000000001E-4</v>
      </c>
      <c r="O83" s="222">
        <f>ROUND(E83*N83,5)</f>
        <v>1E-3</v>
      </c>
      <c r="P83" s="222">
        <v>0</v>
      </c>
      <c r="Q83" s="222">
        <f>ROUND(E83*P83,5)</f>
        <v>0</v>
      </c>
      <c r="R83" s="222"/>
      <c r="S83" s="222"/>
      <c r="T83" s="223">
        <v>0</v>
      </c>
      <c r="U83" s="222">
        <f>ROUND(E83*T83,2)</f>
        <v>0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173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5">
      <c r="A84" s="213">
        <v>63</v>
      </c>
      <c r="B84" s="220" t="s">
        <v>258</v>
      </c>
      <c r="C84" s="263" t="s">
        <v>259</v>
      </c>
      <c r="D84" s="222" t="s">
        <v>0</v>
      </c>
      <c r="E84" s="227">
        <v>36.463500000000003</v>
      </c>
      <c r="F84" s="230"/>
      <c r="G84" s="231">
        <f>ROUND(E84*F84,2)</f>
        <v>0</v>
      </c>
      <c r="H84" s="230"/>
      <c r="I84" s="231">
        <f>ROUND(E84*H84,2)</f>
        <v>0</v>
      </c>
      <c r="J84" s="230"/>
      <c r="K84" s="231">
        <f>ROUND(E84*J84,2)</f>
        <v>0</v>
      </c>
      <c r="L84" s="231">
        <v>0</v>
      </c>
      <c r="M84" s="231">
        <f>G84*(1+L84/100)</f>
        <v>0</v>
      </c>
      <c r="N84" s="222">
        <v>0</v>
      </c>
      <c r="O84" s="222">
        <f>ROUND(E84*N84,5)</f>
        <v>0</v>
      </c>
      <c r="P84" s="222">
        <v>0</v>
      </c>
      <c r="Q84" s="222">
        <f>ROUND(E84*P84,5)</f>
        <v>0</v>
      </c>
      <c r="R84" s="222"/>
      <c r="S84" s="222"/>
      <c r="T84" s="223">
        <v>0</v>
      </c>
      <c r="U84" s="222">
        <f>ROUND(E84*T84,2)</f>
        <v>0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133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x14ac:dyDescent="0.25">
      <c r="A85" s="214" t="s">
        <v>124</v>
      </c>
      <c r="B85" s="221" t="s">
        <v>87</v>
      </c>
      <c r="C85" s="264" t="s">
        <v>88</v>
      </c>
      <c r="D85" s="224"/>
      <c r="E85" s="228"/>
      <c r="F85" s="232"/>
      <c r="G85" s="232">
        <f>SUMIF(AE86:AE89,"&lt;&gt;NOR",G86:G89)</f>
        <v>0</v>
      </c>
      <c r="H85" s="232"/>
      <c r="I85" s="232">
        <f>SUM(I86:I89)</f>
        <v>0</v>
      </c>
      <c r="J85" s="232"/>
      <c r="K85" s="232">
        <f>SUM(K86:K89)</f>
        <v>0</v>
      </c>
      <c r="L85" s="232"/>
      <c r="M85" s="232">
        <f>SUM(M86:M89)</f>
        <v>0</v>
      </c>
      <c r="N85" s="224"/>
      <c r="O85" s="224">
        <f>SUM(O86:O89)</f>
        <v>2.4000000000000001E-4</v>
      </c>
      <c r="P85" s="224"/>
      <c r="Q85" s="224">
        <f>SUM(Q86:Q89)</f>
        <v>0</v>
      </c>
      <c r="R85" s="224"/>
      <c r="S85" s="224"/>
      <c r="T85" s="225"/>
      <c r="U85" s="224">
        <f>SUM(U86:U89)</f>
        <v>1.7</v>
      </c>
      <c r="AE85" t="s">
        <v>125</v>
      </c>
    </row>
    <row r="86" spans="1:60" outlineLevel="1" x14ac:dyDescent="0.25">
      <c r="A86" s="213">
        <v>64</v>
      </c>
      <c r="B86" s="220" t="s">
        <v>260</v>
      </c>
      <c r="C86" s="263" t="s">
        <v>261</v>
      </c>
      <c r="D86" s="222" t="s">
        <v>262</v>
      </c>
      <c r="E86" s="227">
        <v>2</v>
      </c>
      <c r="F86" s="230"/>
      <c r="G86" s="231">
        <f>ROUND(E86*F86,2)</f>
        <v>0</v>
      </c>
      <c r="H86" s="230"/>
      <c r="I86" s="231">
        <f>ROUND(E86*H86,2)</f>
        <v>0</v>
      </c>
      <c r="J86" s="230"/>
      <c r="K86" s="231">
        <f>ROUND(E86*J86,2)</f>
        <v>0</v>
      </c>
      <c r="L86" s="231">
        <v>0</v>
      </c>
      <c r="M86" s="231">
        <f>G86*(1+L86/100)</f>
        <v>0</v>
      </c>
      <c r="N86" s="222">
        <v>6.0000000000000002E-5</v>
      </c>
      <c r="O86" s="222">
        <f>ROUND(E86*N86,5)</f>
        <v>1.2E-4</v>
      </c>
      <c r="P86" s="222">
        <v>0</v>
      </c>
      <c r="Q86" s="222">
        <f>ROUND(E86*P86,5)</f>
        <v>0</v>
      </c>
      <c r="R86" s="222"/>
      <c r="S86" s="222"/>
      <c r="T86" s="223">
        <v>0.42599999999999999</v>
      </c>
      <c r="U86" s="222">
        <f>ROUND(E86*T86,2)</f>
        <v>0.85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133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5">
      <c r="A87" s="213">
        <v>65</v>
      </c>
      <c r="B87" s="220" t="s">
        <v>263</v>
      </c>
      <c r="C87" s="263" t="s">
        <v>264</v>
      </c>
      <c r="D87" s="222" t="s">
        <v>262</v>
      </c>
      <c r="E87" s="227">
        <v>2</v>
      </c>
      <c r="F87" s="230"/>
      <c r="G87" s="231">
        <f>ROUND(E87*F87,2)</f>
        <v>0</v>
      </c>
      <c r="H87" s="230"/>
      <c r="I87" s="231">
        <f>ROUND(E87*H87,2)</f>
        <v>0</v>
      </c>
      <c r="J87" s="230"/>
      <c r="K87" s="231">
        <f>ROUND(E87*J87,2)</f>
        <v>0</v>
      </c>
      <c r="L87" s="231">
        <v>0</v>
      </c>
      <c r="M87" s="231">
        <f>G87*(1+L87/100)</f>
        <v>0</v>
      </c>
      <c r="N87" s="222">
        <v>6.0000000000000002E-5</v>
      </c>
      <c r="O87" s="222">
        <f>ROUND(E87*N87,5)</f>
        <v>1.2E-4</v>
      </c>
      <c r="P87" s="222">
        <v>0</v>
      </c>
      <c r="Q87" s="222">
        <f>ROUND(E87*P87,5)</f>
        <v>0</v>
      </c>
      <c r="R87" s="222"/>
      <c r="S87" s="222"/>
      <c r="T87" s="223">
        <v>0.42599999999999999</v>
      </c>
      <c r="U87" s="222">
        <f>ROUND(E87*T87,2)</f>
        <v>0.85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133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5">
      <c r="A88" s="213">
        <v>66</v>
      </c>
      <c r="B88" s="220" t="s">
        <v>265</v>
      </c>
      <c r="C88" s="263" t="s">
        <v>266</v>
      </c>
      <c r="D88" s="222" t="s">
        <v>0</v>
      </c>
      <c r="E88" s="227">
        <v>5.46</v>
      </c>
      <c r="F88" s="230"/>
      <c r="G88" s="231">
        <f>ROUND(E88*F88,2)</f>
        <v>0</v>
      </c>
      <c r="H88" s="230"/>
      <c r="I88" s="231">
        <f>ROUND(E88*H88,2)</f>
        <v>0</v>
      </c>
      <c r="J88" s="230"/>
      <c r="K88" s="231">
        <f>ROUND(E88*J88,2)</f>
        <v>0</v>
      </c>
      <c r="L88" s="231">
        <v>0</v>
      </c>
      <c r="M88" s="231">
        <f>G88*(1+L88/100)</f>
        <v>0</v>
      </c>
      <c r="N88" s="222">
        <v>0</v>
      </c>
      <c r="O88" s="222">
        <f>ROUND(E88*N88,5)</f>
        <v>0</v>
      </c>
      <c r="P88" s="222">
        <v>0</v>
      </c>
      <c r="Q88" s="222">
        <f>ROUND(E88*P88,5)</f>
        <v>0</v>
      </c>
      <c r="R88" s="222"/>
      <c r="S88" s="222"/>
      <c r="T88" s="223">
        <v>0</v>
      </c>
      <c r="U88" s="222">
        <f>ROUND(E88*T88,2)</f>
        <v>0</v>
      </c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133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5">
      <c r="A89" s="213">
        <v>67</v>
      </c>
      <c r="B89" s="220" t="s">
        <v>267</v>
      </c>
      <c r="C89" s="263" t="s">
        <v>268</v>
      </c>
      <c r="D89" s="222" t="s">
        <v>0</v>
      </c>
      <c r="E89" s="227">
        <v>5.46</v>
      </c>
      <c r="F89" s="230"/>
      <c r="G89" s="231">
        <f>ROUND(E89*F89,2)</f>
        <v>0</v>
      </c>
      <c r="H89" s="230"/>
      <c r="I89" s="231">
        <f>ROUND(E89*H89,2)</f>
        <v>0</v>
      </c>
      <c r="J89" s="230"/>
      <c r="K89" s="231">
        <f>ROUND(E89*J89,2)</f>
        <v>0</v>
      </c>
      <c r="L89" s="231">
        <v>0</v>
      </c>
      <c r="M89" s="231">
        <f>G89*(1+L89/100)</f>
        <v>0</v>
      </c>
      <c r="N89" s="222">
        <v>0</v>
      </c>
      <c r="O89" s="222">
        <f>ROUND(E89*N89,5)</f>
        <v>0</v>
      </c>
      <c r="P89" s="222">
        <v>0</v>
      </c>
      <c r="Q89" s="222">
        <f>ROUND(E89*P89,5)</f>
        <v>0</v>
      </c>
      <c r="R89" s="222"/>
      <c r="S89" s="222"/>
      <c r="T89" s="223">
        <v>0</v>
      </c>
      <c r="U89" s="222">
        <f>ROUND(E89*T89,2)</f>
        <v>0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133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x14ac:dyDescent="0.25">
      <c r="A90" s="214" t="s">
        <v>124</v>
      </c>
      <c r="B90" s="221" t="s">
        <v>89</v>
      </c>
      <c r="C90" s="264" t="s">
        <v>90</v>
      </c>
      <c r="D90" s="224"/>
      <c r="E90" s="228"/>
      <c r="F90" s="232"/>
      <c r="G90" s="232">
        <f>SUMIF(AE91:AE91,"&lt;&gt;NOR",G91:G91)</f>
        <v>0</v>
      </c>
      <c r="H90" s="232"/>
      <c r="I90" s="232">
        <f>SUM(I91:I91)</f>
        <v>0</v>
      </c>
      <c r="J90" s="232"/>
      <c r="K90" s="232">
        <f>SUM(K91:K91)</f>
        <v>0</v>
      </c>
      <c r="L90" s="232"/>
      <c r="M90" s="232">
        <f>SUM(M91:M91)</f>
        <v>0</v>
      </c>
      <c r="N90" s="224"/>
      <c r="O90" s="224">
        <f>SUM(O91:O91)</f>
        <v>2.1700000000000001E-3</v>
      </c>
      <c r="P90" s="224"/>
      <c r="Q90" s="224">
        <f>SUM(Q91:Q91)</f>
        <v>0</v>
      </c>
      <c r="R90" s="224"/>
      <c r="S90" s="224"/>
      <c r="T90" s="225"/>
      <c r="U90" s="224">
        <f>SUM(U91:U91)</f>
        <v>2.82</v>
      </c>
      <c r="AE90" t="s">
        <v>125</v>
      </c>
    </row>
    <row r="91" spans="1:60" ht="20.399999999999999" outlineLevel="1" x14ac:dyDescent="0.25">
      <c r="A91" s="213">
        <v>68</v>
      </c>
      <c r="B91" s="220" t="s">
        <v>269</v>
      </c>
      <c r="C91" s="263" t="s">
        <v>270</v>
      </c>
      <c r="D91" s="222" t="s">
        <v>128</v>
      </c>
      <c r="E91" s="227">
        <v>7</v>
      </c>
      <c r="F91" s="230"/>
      <c r="G91" s="231">
        <f>ROUND(E91*F91,2)</f>
        <v>0</v>
      </c>
      <c r="H91" s="230"/>
      <c r="I91" s="231">
        <f>ROUND(E91*H91,2)</f>
        <v>0</v>
      </c>
      <c r="J91" s="230"/>
      <c r="K91" s="231">
        <f>ROUND(E91*J91,2)</f>
        <v>0</v>
      </c>
      <c r="L91" s="231">
        <v>0</v>
      </c>
      <c r="M91" s="231">
        <f>G91*(1+L91/100)</f>
        <v>0</v>
      </c>
      <c r="N91" s="222">
        <v>3.1E-4</v>
      </c>
      <c r="O91" s="222">
        <f>ROUND(E91*N91,5)</f>
        <v>2.1700000000000001E-3</v>
      </c>
      <c r="P91" s="222">
        <v>0</v>
      </c>
      <c r="Q91" s="222">
        <f>ROUND(E91*P91,5)</f>
        <v>0</v>
      </c>
      <c r="R91" s="222"/>
      <c r="S91" s="222"/>
      <c r="T91" s="223">
        <v>0.40300000000000002</v>
      </c>
      <c r="U91" s="222">
        <f>ROUND(E91*T91,2)</f>
        <v>2.82</v>
      </c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133</v>
      </c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x14ac:dyDescent="0.25">
      <c r="A92" s="214" t="s">
        <v>124</v>
      </c>
      <c r="B92" s="221" t="s">
        <v>91</v>
      </c>
      <c r="C92" s="264" t="s">
        <v>92</v>
      </c>
      <c r="D92" s="224"/>
      <c r="E92" s="228"/>
      <c r="F92" s="232"/>
      <c r="G92" s="232">
        <f>SUMIF(AE93:AE93,"&lt;&gt;NOR",G93:G93)</f>
        <v>0</v>
      </c>
      <c r="H92" s="232"/>
      <c r="I92" s="232">
        <f>SUM(I93:I93)</f>
        <v>0</v>
      </c>
      <c r="J92" s="232"/>
      <c r="K92" s="232">
        <f>SUM(K93:K93)</f>
        <v>0</v>
      </c>
      <c r="L92" s="232"/>
      <c r="M92" s="232">
        <f>SUM(M93:M93)</f>
        <v>0</v>
      </c>
      <c r="N92" s="224"/>
      <c r="O92" s="224">
        <f>SUM(O93:O93)</f>
        <v>1.82E-3</v>
      </c>
      <c r="P92" s="224"/>
      <c r="Q92" s="224">
        <f>SUM(Q93:Q93)</f>
        <v>0</v>
      </c>
      <c r="R92" s="224"/>
      <c r="S92" s="224"/>
      <c r="T92" s="225"/>
      <c r="U92" s="224">
        <f>SUM(U93:U93)</f>
        <v>1.67</v>
      </c>
      <c r="AE92" t="s">
        <v>125</v>
      </c>
    </row>
    <row r="93" spans="1:60" ht="20.399999999999999" outlineLevel="1" x14ac:dyDescent="0.25">
      <c r="A93" s="213">
        <v>69</v>
      </c>
      <c r="B93" s="220" t="s">
        <v>271</v>
      </c>
      <c r="C93" s="263" t="s">
        <v>272</v>
      </c>
      <c r="D93" s="222" t="s">
        <v>128</v>
      </c>
      <c r="E93" s="227">
        <v>7</v>
      </c>
      <c r="F93" s="230"/>
      <c r="G93" s="231">
        <f>ROUND(E93*F93,2)</f>
        <v>0</v>
      </c>
      <c r="H93" s="230"/>
      <c r="I93" s="231">
        <f>ROUND(E93*H93,2)</f>
        <v>0</v>
      </c>
      <c r="J93" s="230"/>
      <c r="K93" s="231">
        <f>ROUND(E93*J93,2)</f>
        <v>0</v>
      </c>
      <c r="L93" s="231">
        <v>0</v>
      </c>
      <c r="M93" s="231">
        <f>G93*(1+L93/100)</f>
        <v>0</v>
      </c>
      <c r="N93" s="222">
        <v>2.5999999999999998E-4</v>
      </c>
      <c r="O93" s="222">
        <f>ROUND(E93*N93,5)</f>
        <v>1.82E-3</v>
      </c>
      <c r="P93" s="222">
        <v>0</v>
      </c>
      <c r="Q93" s="222">
        <f>ROUND(E93*P93,5)</f>
        <v>0</v>
      </c>
      <c r="R93" s="222"/>
      <c r="S93" s="222"/>
      <c r="T93" s="223">
        <v>0.2384</v>
      </c>
      <c r="U93" s="222">
        <f>ROUND(E93*T93,2)</f>
        <v>1.67</v>
      </c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129</v>
      </c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x14ac:dyDescent="0.25">
      <c r="A94" s="214" t="s">
        <v>124</v>
      </c>
      <c r="B94" s="221" t="s">
        <v>93</v>
      </c>
      <c r="C94" s="264" t="s">
        <v>27</v>
      </c>
      <c r="D94" s="224"/>
      <c r="E94" s="228"/>
      <c r="F94" s="232"/>
      <c r="G94" s="232">
        <f>SUMIF(AE95:AE100,"&lt;&gt;NOR",G95:G100)</f>
        <v>0</v>
      </c>
      <c r="H94" s="232"/>
      <c r="I94" s="232">
        <f>SUM(I95:I100)</f>
        <v>0</v>
      </c>
      <c r="J94" s="232"/>
      <c r="K94" s="232">
        <f>SUM(K95:K100)</f>
        <v>0</v>
      </c>
      <c r="L94" s="232"/>
      <c r="M94" s="232">
        <f>SUM(M95:M100)</f>
        <v>0</v>
      </c>
      <c r="N94" s="224"/>
      <c r="O94" s="224">
        <f>SUM(O95:O100)</f>
        <v>0</v>
      </c>
      <c r="P94" s="224"/>
      <c r="Q94" s="224">
        <f>SUM(Q95:Q100)</f>
        <v>0</v>
      </c>
      <c r="R94" s="224"/>
      <c r="S94" s="224"/>
      <c r="T94" s="225"/>
      <c r="U94" s="224">
        <f>SUM(U95:U100)</f>
        <v>0</v>
      </c>
      <c r="AE94" t="s">
        <v>125</v>
      </c>
    </row>
    <row r="95" spans="1:60" outlineLevel="1" x14ac:dyDescent="0.25">
      <c r="A95" s="213">
        <v>70</v>
      </c>
      <c r="B95" s="220" t="s">
        <v>273</v>
      </c>
      <c r="C95" s="263" t="s">
        <v>274</v>
      </c>
      <c r="D95" s="222" t="s">
        <v>275</v>
      </c>
      <c r="E95" s="227">
        <v>1</v>
      </c>
      <c r="F95" s="230"/>
      <c r="G95" s="231">
        <f>ROUND(E95*F95,2)</f>
        <v>0</v>
      </c>
      <c r="H95" s="230"/>
      <c r="I95" s="231">
        <f>ROUND(E95*H95,2)</f>
        <v>0</v>
      </c>
      <c r="J95" s="230"/>
      <c r="K95" s="231">
        <f>ROUND(E95*J95,2)</f>
        <v>0</v>
      </c>
      <c r="L95" s="231">
        <v>0</v>
      </c>
      <c r="M95" s="231">
        <f>G95*(1+L95/100)</f>
        <v>0</v>
      </c>
      <c r="N95" s="222">
        <v>0</v>
      </c>
      <c r="O95" s="222">
        <f>ROUND(E95*N95,5)</f>
        <v>0</v>
      </c>
      <c r="P95" s="222">
        <v>0</v>
      </c>
      <c r="Q95" s="222">
        <f>ROUND(E95*P95,5)</f>
        <v>0</v>
      </c>
      <c r="R95" s="222"/>
      <c r="S95" s="222"/>
      <c r="T95" s="223">
        <v>0</v>
      </c>
      <c r="U95" s="222">
        <f>ROUND(E95*T95,2)</f>
        <v>0</v>
      </c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133</v>
      </c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21" outlineLevel="1" x14ac:dyDescent="0.25">
      <c r="A96" s="213"/>
      <c r="B96" s="220"/>
      <c r="C96" s="265" t="s">
        <v>276</v>
      </c>
      <c r="D96" s="226"/>
      <c r="E96" s="229"/>
      <c r="F96" s="233"/>
      <c r="G96" s="234"/>
      <c r="H96" s="231"/>
      <c r="I96" s="231"/>
      <c r="J96" s="231"/>
      <c r="K96" s="231"/>
      <c r="L96" s="231"/>
      <c r="M96" s="231"/>
      <c r="N96" s="222"/>
      <c r="O96" s="222"/>
      <c r="P96" s="222"/>
      <c r="Q96" s="222"/>
      <c r="R96" s="222"/>
      <c r="S96" s="222"/>
      <c r="T96" s="223"/>
      <c r="U96" s="222"/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277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5" t="str">
        <f>C96</f>
        <v>Náklady na vyhotovení dokumentace skutečného provedení stavby a její předání objednateli v požadované formě</v>
      </c>
      <c r="BB96" s="212"/>
      <c r="BC96" s="212"/>
      <c r="BD96" s="212"/>
      <c r="BE96" s="212"/>
      <c r="BF96" s="212"/>
      <c r="BG96" s="212"/>
      <c r="BH96" s="212"/>
    </row>
    <row r="97" spans="1:60" outlineLevel="1" x14ac:dyDescent="0.25">
      <c r="A97" s="213">
        <v>71</v>
      </c>
      <c r="B97" s="220" t="s">
        <v>278</v>
      </c>
      <c r="C97" s="263" t="s">
        <v>279</v>
      </c>
      <c r="D97" s="222" t="s">
        <v>275</v>
      </c>
      <c r="E97" s="227">
        <v>1</v>
      </c>
      <c r="F97" s="230"/>
      <c r="G97" s="231">
        <f>ROUND(E97*F97,2)</f>
        <v>0</v>
      </c>
      <c r="H97" s="230"/>
      <c r="I97" s="231">
        <f>ROUND(E97*H97,2)</f>
        <v>0</v>
      </c>
      <c r="J97" s="230"/>
      <c r="K97" s="231">
        <f>ROUND(E97*J97,2)</f>
        <v>0</v>
      </c>
      <c r="L97" s="231">
        <v>0</v>
      </c>
      <c r="M97" s="231">
        <f>G97*(1+L97/100)</f>
        <v>0</v>
      </c>
      <c r="N97" s="222">
        <v>0</v>
      </c>
      <c r="O97" s="222">
        <f>ROUND(E97*N97,5)</f>
        <v>0</v>
      </c>
      <c r="P97" s="222">
        <v>0</v>
      </c>
      <c r="Q97" s="222">
        <f>ROUND(E97*P97,5)</f>
        <v>0</v>
      </c>
      <c r="R97" s="222"/>
      <c r="S97" s="222"/>
      <c r="T97" s="223">
        <v>0</v>
      </c>
      <c r="U97" s="222">
        <f>ROUND(E97*T97,2)</f>
        <v>0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133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5">
      <c r="A98" s="213">
        <v>72</v>
      </c>
      <c r="B98" s="220" t="s">
        <v>280</v>
      </c>
      <c r="C98" s="263" t="s">
        <v>281</v>
      </c>
      <c r="D98" s="222" t="s">
        <v>275</v>
      </c>
      <c r="E98" s="227">
        <v>1</v>
      </c>
      <c r="F98" s="230"/>
      <c r="G98" s="231">
        <f>ROUND(E98*F98,2)</f>
        <v>0</v>
      </c>
      <c r="H98" s="230"/>
      <c r="I98" s="231">
        <f>ROUND(E98*H98,2)</f>
        <v>0</v>
      </c>
      <c r="J98" s="230"/>
      <c r="K98" s="231">
        <f>ROUND(E98*J98,2)</f>
        <v>0</v>
      </c>
      <c r="L98" s="231">
        <v>0</v>
      </c>
      <c r="M98" s="231">
        <f>G98*(1+L98/100)</f>
        <v>0</v>
      </c>
      <c r="N98" s="222">
        <v>0</v>
      </c>
      <c r="O98" s="222">
        <f>ROUND(E98*N98,5)</f>
        <v>0</v>
      </c>
      <c r="P98" s="222">
        <v>0</v>
      </c>
      <c r="Q98" s="222">
        <f>ROUND(E98*P98,5)</f>
        <v>0</v>
      </c>
      <c r="R98" s="222"/>
      <c r="S98" s="222"/>
      <c r="T98" s="223">
        <v>0</v>
      </c>
      <c r="U98" s="222">
        <f>ROUND(E98*T98,2)</f>
        <v>0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133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5">
      <c r="A99" s="213">
        <v>73</v>
      </c>
      <c r="B99" s="220" t="s">
        <v>282</v>
      </c>
      <c r="C99" s="263" t="s">
        <v>283</v>
      </c>
      <c r="D99" s="222" t="s">
        <v>132</v>
      </c>
      <c r="E99" s="227">
        <v>1</v>
      </c>
      <c r="F99" s="230"/>
      <c r="G99" s="231">
        <f>ROUND(E99*F99,2)</f>
        <v>0</v>
      </c>
      <c r="H99" s="230"/>
      <c r="I99" s="231">
        <f>ROUND(E99*H99,2)</f>
        <v>0</v>
      </c>
      <c r="J99" s="230"/>
      <c r="K99" s="231">
        <f>ROUND(E99*J99,2)</f>
        <v>0</v>
      </c>
      <c r="L99" s="231">
        <v>0</v>
      </c>
      <c r="M99" s="231">
        <f>G99*(1+L99/100)</f>
        <v>0</v>
      </c>
      <c r="N99" s="222">
        <v>0</v>
      </c>
      <c r="O99" s="222">
        <f>ROUND(E99*N99,5)</f>
        <v>0</v>
      </c>
      <c r="P99" s="222">
        <v>0</v>
      </c>
      <c r="Q99" s="222">
        <f>ROUND(E99*P99,5)</f>
        <v>0</v>
      </c>
      <c r="R99" s="222"/>
      <c r="S99" s="222"/>
      <c r="T99" s="223">
        <v>0</v>
      </c>
      <c r="U99" s="222">
        <f>ROUND(E99*T99,2)</f>
        <v>0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133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5">
      <c r="A100" s="213">
        <v>74</v>
      </c>
      <c r="B100" s="220" t="s">
        <v>284</v>
      </c>
      <c r="C100" s="263" t="s">
        <v>285</v>
      </c>
      <c r="D100" s="222" t="s">
        <v>132</v>
      </c>
      <c r="E100" s="227">
        <v>1</v>
      </c>
      <c r="F100" s="230"/>
      <c r="G100" s="231">
        <f>ROUND(E100*F100,2)</f>
        <v>0</v>
      </c>
      <c r="H100" s="230"/>
      <c r="I100" s="231">
        <f>ROUND(E100*H100,2)</f>
        <v>0</v>
      </c>
      <c r="J100" s="230"/>
      <c r="K100" s="231">
        <f>ROUND(E100*J100,2)</f>
        <v>0</v>
      </c>
      <c r="L100" s="231">
        <v>0</v>
      </c>
      <c r="M100" s="231">
        <f>G100*(1+L100/100)</f>
        <v>0</v>
      </c>
      <c r="N100" s="222">
        <v>0</v>
      </c>
      <c r="O100" s="222">
        <f>ROUND(E100*N100,5)</f>
        <v>0</v>
      </c>
      <c r="P100" s="222">
        <v>0</v>
      </c>
      <c r="Q100" s="222">
        <f>ROUND(E100*P100,5)</f>
        <v>0</v>
      </c>
      <c r="R100" s="222"/>
      <c r="S100" s="222"/>
      <c r="T100" s="223">
        <v>0</v>
      </c>
      <c r="U100" s="222">
        <f>ROUND(E100*T100,2)</f>
        <v>0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133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x14ac:dyDescent="0.25">
      <c r="A101" s="214" t="s">
        <v>124</v>
      </c>
      <c r="B101" s="221" t="s">
        <v>94</v>
      </c>
      <c r="C101" s="264" t="s">
        <v>26</v>
      </c>
      <c r="D101" s="224"/>
      <c r="E101" s="228"/>
      <c r="F101" s="232"/>
      <c r="G101" s="232">
        <f>SUMIF(AE102:AE105,"&lt;&gt;NOR",G102:G105)</f>
        <v>0</v>
      </c>
      <c r="H101" s="232"/>
      <c r="I101" s="232">
        <f>SUM(I102:I105)</f>
        <v>0</v>
      </c>
      <c r="J101" s="232"/>
      <c r="K101" s="232">
        <f>SUM(K102:K105)</f>
        <v>0</v>
      </c>
      <c r="L101" s="232"/>
      <c r="M101" s="232">
        <f>SUM(M102:M105)</f>
        <v>0</v>
      </c>
      <c r="N101" s="224"/>
      <c r="O101" s="224">
        <f>SUM(O102:O105)</f>
        <v>0</v>
      </c>
      <c r="P101" s="224"/>
      <c r="Q101" s="224">
        <f>SUM(Q102:Q105)</f>
        <v>0</v>
      </c>
      <c r="R101" s="224"/>
      <c r="S101" s="224"/>
      <c r="T101" s="225"/>
      <c r="U101" s="224">
        <f>SUM(U102:U105)</f>
        <v>0</v>
      </c>
      <c r="AE101" t="s">
        <v>125</v>
      </c>
    </row>
    <row r="102" spans="1:60" outlineLevel="1" x14ac:dyDescent="0.25">
      <c r="A102" s="213">
        <v>75</v>
      </c>
      <c r="B102" s="220" t="s">
        <v>286</v>
      </c>
      <c r="C102" s="263" t="s">
        <v>287</v>
      </c>
      <c r="D102" s="222" t="s">
        <v>275</v>
      </c>
      <c r="E102" s="227">
        <v>1</v>
      </c>
      <c r="F102" s="230"/>
      <c r="G102" s="231">
        <f>ROUND(E102*F102,2)</f>
        <v>0</v>
      </c>
      <c r="H102" s="230"/>
      <c r="I102" s="231">
        <f>ROUND(E102*H102,2)</f>
        <v>0</v>
      </c>
      <c r="J102" s="230"/>
      <c r="K102" s="231">
        <f>ROUND(E102*J102,2)</f>
        <v>0</v>
      </c>
      <c r="L102" s="231">
        <v>0</v>
      </c>
      <c r="M102" s="231">
        <f>G102*(1+L102/100)</f>
        <v>0</v>
      </c>
      <c r="N102" s="222">
        <v>0</v>
      </c>
      <c r="O102" s="222">
        <f>ROUND(E102*N102,5)</f>
        <v>0</v>
      </c>
      <c r="P102" s="222">
        <v>0</v>
      </c>
      <c r="Q102" s="222">
        <f>ROUND(E102*P102,5)</f>
        <v>0</v>
      </c>
      <c r="R102" s="222"/>
      <c r="S102" s="222"/>
      <c r="T102" s="223">
        <v>0</v>
      </c>
      <c r="U102" s="222">
        <f>ROUND(E102*T102,2)</f>
        <v>0</v>
      </c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133</v>
      </c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5">
      <c r="A103" s="213"/>
      <c r="B103" s="220"/>
      <c r="C103" s="265" t="s">
        <v>288</v>
      </c>
      <c r="D103" s="226"/>
      <c r="E103" s="229"/>
      <c r="F103" s="233"/>
      <c r="G103" s="234"/>
      <c r="H103" s="231"/>
      <c r="I103" s="231"/>
      <c r="J103" s="231"/>
      <c r="K103" s="231"/>
      <c r="L103" s="231"/>
      <c r="M103" s="231"/>
      <c r="N103" s="222"/>
      <c r="O103" s="222"/>
      <c r="P103" s="222"/>
      <c r="Q103" s="222"/>
      <c r="R103" s="222"/>
      <c r="S103" s="222"/>
      <c r="T103" s="223"/>
      <c r="U103" s="22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277</v>
      </c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5" t="str">
        <f>C103</f>
        <v>Veškeré náklady spojené s vybudováním, provozem a odstraněním zařízení staveniště</v>
      </c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5">
      <c r="A104" s="213">
        <v>76</v>
      </c>
      <c r="B104" s="220" t="s">
        <v>289</v>
      </c>
      <c r="C104" s="263" t="s">
        <v>290</v>
      </c>
      <c r="D104" s="222" t="s">
        <v>275</v>
      </c>
      <c r="E104" s="227">
        <v>1</v>
      </c>
      <c r="F104" s="230"/>
      <c r="G104" s="231">
        <f>ROUND(E104*F104,2)</f>
        <v>0</v>
      </c>
      <c r="H104" s="230"/>
      <c r="I104" s="231">
        <f>ROUND(E104*H104,2)</f>
        <v>0</v>
      </c>
      <c r="J104" s="230"/>
      <c r="K104" s="231">
        <f>ROUND(E104*J104,2)</f>
        <v>0</v>
      </c>
      <c r="L104" s="231">
        <v>0</v>
      </c>
      <c r="M104" s="231">
        <f>G104*(1+L104/100)</f>
        <v>0</v>
      </c>
      <c r="N104" s="222">
        <v>0</v>
      </c>
      <c r="O104" s="222">
        <f>ROUND(E104*N104,5)</f>
        <v>0</v>
      </c>
      <c r="P104" s="222">
        <v>0</v>
      </c>
      <c r="Q104" s="222">
        <f>ROUND(E104*P104,5)</f>
        <v>0</v>
      </c>
      <c r="R104" s="222"/>
      <c r="S104" s="222"/>
      <c r="T104" s="223">
        <v>0</v>
      </c>
      <c r="U104" s="222">
        <f>ROUND(E104*T104,2)</f>
        <v>0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133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5">
      <c r="A105" s="213"/>
      <c r="B105" s="220"/>
      <c r="C105" s="265" t="s">
        <v>291</v>
      </c>
      <c r="D105" s="226"/>
      <c r="E105" s="229"/>
      <c r="F105" s="233"/>
      <c r="G105" s="234"/>
      <c r="H105" s="231"/>
      <c r="I105" s="231"/>
      <c r="J105" s="231"/>
      <c r="K105" s="231"/>
      <c r="L105" s="231"/>
      <c r="M105" s="231"/>
      <c r="N105" s="222"/>
      <c r="O105" s="222"/>
      <c r="P105" s="222"/>
      <c r="Q105" s="222"/>
      <c r="R105" s="222"/>
      <c r="S105" s="222"/>
      <c r="T105" s="223"/>
      <c r="U105" s="22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277</v>
      </c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5" t="str">
        <f>C105</f>
        <v>Koordinace stavebních a technologických dodávek</v>
      </c>
      <c r="BB105" s="212"/>
      <c r="BC105" s="212"/>
      <c r="BD105" s="212"/>
      <c r="BE105" s="212"/>
      <c r="BF105" s="212"/>
      <c r="BG105" s="212"/>
      <c r="BH105" s="212"/>
    </row>
    <row r="106" spans="1:60" x14ac:dyDescent="0.25">
      <c r="A106" s="214" t="s">
        <v>124</v>
      </c>
      <c r="B106" s="221" t="s">
        <v>95</v>
      </c>
      <c r="C106" s="264" t="s">
        <v>96</v>
      </c>
      <c r="D106" s="224"/>
      <c r="E106" s="228"/>
      <c r="F106" s="232"/>
      <c r="G106" s="232">
        <f>SUMIF(AE107:AE108,"&lt;&gt;NOR",G107:G108)</f>
        <v>0</v>
      </c>
      <c r="H106" s="232"/>
      <c r="I106" s="232">
        <f>SUM(I107:I108)</f>
        <v>0</v>
      </c>
      <c r="J106" s="232"/>
      <c r="K106" s="232">
        <f>SUM(K107:K108)</f>
        <v>0</v>
      </c>
      <c r="L106" s="232"/>
      <c r="M106" s="232">
        <f>SUM(M107:M108)</f>
        <v>0</v>
      </c>
      <c r="N106" s="224"/>
      <c r="O106" s="224">
        <f>SUM(O107:O108)</f>
        <v>8.0000000000000007E-5</v>
      </c>
      <c r="P106" s="224"/>
      <c r="Q106" s="224">
        <f>SUM(Q107:Q108)</f>
        <v>0</v>
      </c>
      <c r="R106" s="224"/>
      <c r="S106" s="224"/>
      <c r="T106" s="225"/>
      <c r="U106" s="224">
        <f>SUM(U107:U108)</f>
        <v>7.0000000000000007E-2</v>
      </c>
      <c r="AE106" t="s">
        <v>125</v>
      </c>
    </row>
    <row r="107" spans="1:60" outlineLevel="1" x14ac:dyDescent="0.25">
      <c r="A107" s="213">
        <v>77</v>
      </c>
      <c r="B107" s="220" t="s">
        <v>292</v>
      </c>
      <c r="C107" s="263" t="s">
        <v>293</v>
      </c>
      <c r="D107" s="222" t="s">
        <v>294</v>
      </c>
      <c r="E107" s="227">
        <v>1.5</v>
      </c>
      <c r="F107" s="230"/>
      <c r="G107" s="231">
        <f>ROUND(E107*F107,2)</f>
        <v>0</v>
      </c>
      <c r="H107" s="230"/>
      <c r="I107" s="231">
        <f>ROUND(E107*H107,2)</f>
        <v>0</v>
      </c>
      <c r="J107" s="230"/>
      <c r="K107" s="231">
        <f>ROUND(E107*J107,2)</f>
        <v>0</v>
      </c>
      <c r="L107" s="231">
        <v>0</v>
      </c>
      <c r="M107" s="231">
        <f>G107*(1+L107/100)</f>
        <v>0</v>
      </c>
      <c r="N107" s="222">
        <v>3.0000000000000001E-5</v>
      </c>
      <c r="O107" s="222">
        <f>ROUND(E107*N107,5)</f>
        <v>5.0000000000000002E-5</v>
      </c>
      <c r="P107" s="222">
        <v>0</v>
      </c>
      <c r="Q107" s="222">
        <f>ROUND(E107*P107,5)</f>
        <v>0</v>
      </c>
      <c r="R107" s="222"/>
      <c r="S107" s="222"/>
      <c r="T107" s="223">
        <v>2.9000000000000001E-2</v>
      </c>
      <c r="U107" s="222">
        <f>ROUND(E107*T107,2)</f>
        <v>0.04</v>
      </c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 t="s">
        <v>133</v>
      </c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5">
      <c r="A108" s="213">
        <v>78</v>
      </c>
      <c r="B108" s="220" t="s">
        <v>295</v>
      </c>
      <c r="C108" s="263" t="s">
        <v>296</v>
      </c>
      <c r="D108" s="222" t="s">
        <v>297</v>
      </c>
      <c r="E108" s="227">
        <v>1</v>
      </c>
      <c r="F108" s="230"/>
      <c r="G108" s="231">
        <f>ROUND(E108*F108,2)</f>
        <v>0</v>
      </c>
      <c r="H108" s="230"/>
      <c r="I108" s="231">
        <f>ROUND(E108*H108,2)</f>
        <v>0</v>
      </c>
      <c r="J108" s="230"/>
      <c r="K108" s="231">
        <f>ROUND(E108*J108,2)</f>
        <v>0</v>
      </c>
      <c r="L108" s="231">
        <v>0</v>
      </c>
      <c r="M108" s="231">
        <f>G108*(1+L108/100)</f>
        <v>0</v>
      </c>
      <c r="N108" s="222">
        <v>3.0000000000000001E-5</v>
      </c>
      <c r="O108" s="222">
        <f>ROUND(E108*N108,5)</f>
        <v>3.0000000000000001E-5</v>
      </c>
      <c r="P108" s="222">
        <v>0</v>
      </c>
      <c r="Q108" s="222">
        <f>ROUND(E108*P108,5)</f>
        <v>0</v>
      </c>
      <c r="R108" s="222"/>
      <c r="S108" s="222"/>
      <c r="T108" s="223">
        <v>2.9000000000000001E-2</v>
      </c>
      <c r="U108" s="222">
        <f>ROUND(E108*T108,2)</f>
        <v>0.03</v>
      </c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 t="s">
        <v>133</v>
      </c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x14ac:dyDescent="0.25">
      <c r="A109" s="214" t="s">
        <v>124</v>
      </c>
      <c r="B109" s="221" t="s">
        <v>97</v>
      </c>
      <c r="C109" s="264" t="s">
        <v>98</v>
      </c>
      <c r="D109" s="224"/>
      <c r="E109" s="228"/>
      <c r="F109" s="232"/>
      <c r="G109" s="232">
        <f>SUMIF(AE110:AE113,"&lt;&gt;NOR",G110:G113)</f>
        <v>0</v>
      </c>
      <c r="H109" s="232"/>
      <c r="I109" s="232">
        <f>SUM(I110:I113)</f>
        <v>0</v>
      </c>
      <c r="J109" s="232"/>
      <c r="K109" s="232">
        <f>SUM(K110:K113)</f>
        <v>0</v>
      </c>
      <c r="L109" s="232"/>
      <c r="M109" s="232">
        <f>SUM(M110:M113)</f>
        <v>0</v>
      </c>
      <c r="N109" s="224"/>
      <c r="O109" s="224">
        <f>SUM(O110:O113)</f>
        <v>0</v>
      </c>
      <c r="P109" s="224"/>
      <c r="Q109" s="224">
        <f>SUM(Q110:Q113)</f>
        <v>0</v>
      </c>
      <c r="R109" s="224"/>
      <c r="S109" s="224"/>
      <c r="T109" s="225"/>
      <c r="U109" s="224">
        <f>SUM(U110:U113)</f>
        <v>3</v>
      </c>
      <c r="AE109" t="s">
        <v>125</v>
      </c>
    </row>
    <row r="110" spans="1:60" outlineLevel="1" x14ac:dyDescent="0.25">
      <c r="A110" s="213">
        <v>79</v>
      </c>
      <c r="B110" s="220" t="s">
        <v>298</v>
      </c>
      <c r="C110" s="263" t="s">
        <v>299</v>
      </c>
      <c r="D110" s="222" t="s">
        <v>300</v>
      </c>
      <c r="E110" s="227">
        <v>4</v>
      </c>
      <c r="F110" s="230"/>
      <c r="G110" s="231">
        <f>ROUND(E110*F110,2)</f>
        <v>0</v>
      </c>
      <c r="H110" s="230"/>
      <c r="I110" s="231">
        <f>ROUND(E110*H110,2)</f>
        <v>0</v>
      </c>
      <c r="J110" s="230"/>
      <c r="K110" s="231">
        <f>ROUND(E110*J110,2)</f>
        <v>0</v>
      </c>
      <c r="L110" s="231">
        <v>0</v>
      </c>
      <c r="M110" s="231">
        <f>G110*(1+L110/100)</f>
        <v>0</v>
      </c>
      <c r="N110" s="222">
        <v>0</v>
      </c>
      <c r="O110" s="222">
        <f>ROUND(E110*N110,5)</f>
        <v>0</v>
      </c>
      <c r="P110" s="222">
        <v>0</v>
      </c>
      <c r="Q110" s="222">
        <f>ROUND(E110*P110,5)</f>
        <v>0</v>
      </c>
      <c r="R110" s="222"/>
      <c r="S110" s="222"/>
      <c r="T110" s="223">
        <v>0</v>
      </c>
      <c r="U110" s="222">
        <f>ROUND(E110*T110,2)</f>
        <v>0</v>
      </c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 t="s">
        <v>133</v>
      </c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5">
      <c r="A111" s="213">
        <v>80</v>
      </c>
      <c r="B111" s="220" t="s">
        <v>301</v>
      </c>
      <c r="C111" s="263" t="s">
        <v>302</v>
      </c>
      <c r="D111" s="222" t="s">
        <v>132</v>
      </c>
      <c r="E111" s="227">
        <v>1</v>
      </c>
      <c r="F111" s="230"/>
      <c r="G111" s="231">
        <f>ROUND(E111*F111,2)</f>
        <v>0</v>
      </c>
      <c r="H111" s="230"/>
      <c r="I111" s="231">
        <f>ROUND(E111*H111,2)</f>
        <v>0</v>
      </c>
      <c r="J111" s="230"/>
      <c r="K111" s="231">
        <f>ROUND(E111*J111,2)</f>
        <v>0</v>
      </c>
      <c r="L111" s="231">
        <v>0</v>
      </c>
      <c r="M111" s="231">
        <f>G111*(1+L111/100)</f>
        <v>0</v>
      </c>
      <c r="N111" s="222">
        <v>0</v>
      </c>
      <c r="O111" s="222">
        <f>ROUND(E111*N111,5)</f>
        <v>0</v>
      </c>
      <c r="P111" s="222">
        <v>0</v>
      </c>
      <c r="Q111" s="222">
        <f>ROUND(E111*P111,5)</f>
        <v>0</v>
      </c>
      <c r="R111" s="222"/>
      <c r="S111" s="222"/>
      <c r="T111" s="223">
        <v>1</v>
      </c>
      <c r="U111" s="222">
        <f>ROUND(E111*T111,2)</f>
        <v>1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 t="s">
        <v>133</v>
      </c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5">
      <c r="A112" s="213">
        <v>81</v>
      </c>
      <c r="B112" s="220" t="s">
        <v>303</v>
      </c>
      <c r="C112" s="263" t="s">
        <v>304</v>
      </c>
      <c r="D112" s="222" t="s">
        <v>132</v>
      </c>
      <c r="E112" s="227">
        <v>1</v>
      </c>
      <c r="F112" s="230"/>
      <c r="G112" s="231">
        <f>ROUND(E112*F112,2)</f>
        <v>0</v>
      </c>
      <c r="H112" s="230"/>
      <c r="I112" s="231">
        <f>ROUND(E112*H112,2)</f>
        <v>0</v>
      </c>
      <c r="J112" s="230"/>
      <c r="K112" s="231">
        <f>ROUND(E112*J112,2)</f>
        <v>0</v>
      </c>
      <c r="L112" s="231">
        <v>0</v>
      </c>
      <c r="M112" s="231">
        <f>G112*(1+L112/100)</f>
        <v>0</v>
      </c>
      <c r="N112" s="222">
        <v>0</v>
      </c>
      <c r="O112" s="222">
        <f>ROUND(E112*N112,5)</f>
        <v>0</v>
      </c>
      <c r="P112" s="222">
        <v>0</v>
      </c>
      <c r="Q112" s="222">
        <f>ROUND(E112*P112,5)</f>
        <v>0</v>
      </c>
      <c r="R112" s="222"/>
      <c r="S112" s="222"/>
      <c r="T112" s="223">
        <v>1</v>
      </c>
      <c r="U112" s="222">
        <f>ROUND(E112*T112,2)</f>
        <v>1</v>
      </c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 t="s">
        <v>133</v>
      </c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5">
      <c r="A113" s="242">
        <v>82</v>
      </c>
      <c r="B113" s="243" t="s">
        <v>305</v>
      </c>
      <c r="C113" s="266" t="s">
        <v>306</v>
      </c>
      <c r="D113" s="244" t="s">
        <v>132</v>
      </c>
      <c r="E113" s="245">
        <v>1</v>
      </c>
      <c r="F113" s="246"/>
      <c r="G113" s="247">
        <f>ROUND(E113*F113,2)</f>
        <v>0</v>
      </c>
      <c r="H113" s="246"/>
      <c r="I113" s="247">
        <f>ROUND(E113*H113,2)</f>
        <v>0</v>
      </c>
      <c r="J113" s="246"/>
      <c r="K113" s="247">
        <f>ROUND(E113*J113,2)</f>
        <v>0</v>
      </c>
      <c r="L113" s="247">
        <v>0</v>
      </c>
      <c r="M113" s="247">
        <f>G113*(1+L113/100)</f>
        <v>0</v>
      </c>
      <c r="N113" s="244">
        <v>0</v>
      </c>
      <c r="O113" s="244">
        <f>ROUND(E113*N113,5)</f>
        <v>0</v>
      </c>
      <c r="P113" s="244">
        <v>0</v>
      </c>
      <c r="Q113" s="244">
        <f>ROUND(E113*P113,5)</f>
        <v>0</v>
      </c>
      <c r="R113" s="244"/>
      <c r="S113" s="244"/>
      <c r="T113" s="248">
        <v>1</v>
      </c>
      <c r="U113" s="244">
        <f>ROUND(E113*T113,2)</f>
        <v>1</v>
      </c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 t="s">
        <v>133</v>
      </c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x14ac:dyDescent="0.25">
      <c r="A114" s="6"/>
      <c r="B114" s="7" t="s">
        <v>307</v>
      </c>
      <c r="C114" s="267" t="s">
        <v>307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AC114">
        <v>15</v>
      </c>
      <c r="AD114">
        <v>21</v>
      </c>
    </row>
    <row r="115" spans="1:60" x14ac:dyDescent="0.25">
      <c r="A115" s="249"/>
      <c r="B115" s="250">
        <v>26</v>
      </c>
      <c r="C115" s="268" t="s">
        <v>307</v>
      </c>
      <c r="D115" s="251"/>
      <c r="E115" s="251"/>
      <c r="F115" s="251"/>
      <c r="G115" s="262">
        <f>G8+G11+G13+G16+G18+G25+G27+G31+G33+G36+G54+G56+G63+G70+G85+G90+G92+G94+G101+G106+G109</f>
        <v>0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AC115">
        <f>SUMIF(L7:L113,AC114,G7:G113)</f>
        <v>0</v>
      </c>
      <c r="AD115">
        <f>SUMIF(L7:L113,AD114,G7:G113)</f>
        <v>0</v>
      </c>
      <c r="AE115" t="s">
        <v>308</v>
      </c>
    </row>
    <row r="116" spans="1:60" x14ac:dyDescent="0.25">
      <c r="A116" s="6"/>
      <c r="B116" s="7" t="s">
        <v>307</v>
      </c>
      <c r="C116" s="267" t="s">
        <v>307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60" x14ac:dyDescent="0.25">
      <c r="A117" s="6"/>
      <c r="B117" s="7" t="s">
        <v>307</v>
      </c>
      <c r="C117" s="267" t="s">
        <v>307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60" x14ac:dyDescent="0.25">
      <c r="A118" s="252">
        <v>33</v>
      </c>
      <c r="B118" s="252"/>
      <c r="C118" s="269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60" x14ac:dyDescent="0.25">
      <c r="A119" s="253"/>
      <c r="B119" s="254"/>
      <c r="C119" s="270"/>
      <c r="D119" s="254"/>
      <c r="E119" s="254"/>
      <c r="F119" s="254"/>
      <c r="G119" s="25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AE119" t="s">
        <v>309</v>
      </c>
    </row>
    <row r="120" spans="1:60" x14ac:dyDescent="0.25">
      <c r="A120" s="256"/>
      <c r="B120" s="257"/>
      <c r="C120" s="271"/>
      <c r="D120" s="257"/>
      <c r="E120" s="257"/>
      <c r="F120" s="257"/>
      <c r="G120" s="258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60" x14ac:dyDescent="0.25">
      <c r="A121" s="256"/>
      <c r="B121" s="257"/>
      <c r="C121" s="271"/>
      <c r="D121" s="257"/>
      <c r="E121" s="257"/>
      <c r="F121" s="257"/>
      <c r="G121" s="258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60" x14ac:dyDescent="0.25">
      <c r="A122" s="256"/>
      <c r="B122" s="257"/>
      <c r="C122" s="271"/>
      <c r="D122" s="257"/>
      <c r="E122" s="257"/>
      <c r="F122" s="257"/>
      <c r="G122" s="25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60" x14ac:dyDescent="0.25">
      <c r="A123" s="259"/>
      <c r="B123" s="260"/>
      <c r="C123" s="272"/>
      <c r="D123" s="260"/>
      <c r="E123" s="260"/>
      <c r="F123" s="260"/>
      <c r="G123" s="261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60" x14ac:dyDescent="0.25">
      <c r="A124" s="6"/>
      <c r="B124" s="7" t="s">
        <v>307</v>
      </c>
      <c r="C124" s="267" t="s">
        <v>307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60" x14ac:dyDescent="0.25">
      <c r="C125" s="273"/>
      <c r="AE125" t="s">
        <v>310</v>
      </c>
    </row>
  </sheetData>
  <mergeCells count="9">
    <mergeCell ref="C105:G105"/>
    <mergeCell ref="A118:C118"/>
    <mergeCell ref="A119:G123"/>
    <mergeCell ref="A1:G1"/>
    <mergeCell ref="C2:G2"/>
    <mergeCell ref="C3:G3"/>
    <mergeCell ref="C4:G4"/>
    <mergeCell ref="C96:G96"/>
    <mergeCell ref="C103:G103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cp:lastPrinted>2014-02-28T09:52:57Z</cp:lastPrinted>
  <dcterms:created xsi:type="dcterms:W3CDTF">2009-04-08T07:15:50Z</dcterms:created>
  <dcterms:modified xsi:type="dcterms:W3CDTF">2020-06-07T20:18:01Z</dcterms:modified>
</cp:coreProperties>
</file>