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olikom\Desktop\Pro zadání\k.ú. Staré Brno, Veveří, Trnitá, Štýřice, Stránice\"/>
    </mc:Choice>
  </mc:AlternateContent>
  <xr:revisionPtr revIDLastSave="0" documentId="13_ncr:1_{84BCC269-E77A-42DA-8104-37717C468CF6}" xr6:coauthVersionLast="41" xr6:coauthVersionMax="41" xr10:uidLastSave="{00000000-0000-0000-0000-000000000000}"/>
  <bookViews>
    <workbookView xWindow="-120" yWindow="-120" windowWidth="29040" windowHeight="15840" activeTab="5" xr2:uid="{74D28601-FA8E-44E6-8208-A001BAA3F63D}"/>
  </bookViews>
  <sheets>
    <sheet name="Staré Brno" sheetId="13" r:id="rId1"/>
    <sheet name="Štýřice" sheetId="14" r:id="rId2"/>
    <sheet name="Trnitá" sheetId="15" r:id="rId3"/>
    <sheet name="Stránice" sheetId="19" r:id="rId4"/>
    <sheet name="Veveří" sheetId="16" r:id="rId5"/>
    <sheet name="REKAPITULACE" sheetId="1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6" l="1"/>
  <c r="D32" i="15"/>
  <c r="D24" i="14"/>
  <c r="D34" i="13"/>
  <c r="D14" i="19" l="1"/>
  <c r="B21" i="19" s="1"/>
  <c r="D21" i="19" s="1"/>
  <c r="E21" i="19" s="1"/>
  <c r="E22" i="19" s="1"/>
  <c r="B8" i="18" s="1"/>
  <c r="E23" i="19" l="1"/>
  <c r="E24" i="19" s="1"/>
  <c r="C8" i="18"/>
  <c r="D8" i="18" s="1"/>
  <c r="B38" i="15" l="1"/>
  <c r="D38" i="15" s="1"/>
  <c r="E38" i="15" s="1"/>
  <c r="B35" i="16"/>
  <c r="D35" i="16" s="1"/>
  <c r="E35" i="16" s="1"/>
  <c r="E36" i="16" s="1"/>
  <c r="B9" i="18" s="1"/>
  <c r="C9" i="18" s="1"/>
  <c r="D9" i="18" s="1"/>
  <c r="E37" i="16" l="1"/>
  <c r="E38" i="16" s="1"/>
  <c r="E39" i="15" l="1"/>
  <c r="B7" i="18" s="1"/>
  <c r="C7" i="18" l="1"/>
  <c r="D7" i="18" s="1"/>
  <c r="E40" i="15"/>
  <c r="E41" i="15" s="1"/>
  <c r="B31" i="14"/>
  <c r="D31" i="14" s="1"/>
  <c r="E31" i="14" l="1"/>
  <c r="E32" i="14" s="1"/>
  <c r="E33" i="14" l="1"/>
  <c r="E34" i="14" s="1"/>
  <c r="B6" i="18"/>
  <c r="B41" i="13"/>
  <c r="D41" i="13" s="1"/>
  <c r="E41" i="13" s="1"/>
  <c r="C6" i="18" l="1"/>
  <c r="D6" i="18" s="1"/>
  <c r="E42" i="13"/>
  <c r="E43" i="13" l="1"/>
  <c r="E44" i="13" s="1"/>
  <c r="B5" i="18"/>
  <c r="C5" i="18" l="1"/>
  <c r="D11" i="18" s="1"/>
  <c r="D10" i="18"/>
  <c r="D5" i="18" l="1"/>
  <c r="D12" i="18" s="1"/>
</calcChain>
</file>

<file path=xl/sharedStrings.xml><?xml version="1.0" encoding="utf-8"?>
<sst xmlns="http://schemas.openxmlformats.org/spreadsheetml/2006/main" count="271" uniqueCount="117">
  <si>
    <t>Katastr</t>
  </si>
  <si>
    <t>Pozemky p.č.</t>
  </si>
  <si>
    <t>Celková výměra pozemku</t>
  </si>
  <si>
    <t>Plocha pro úklid</t>
  </si>
  <si>
    <t>CENA CELKEM BEZ DPH</t>
  </si>
  <si>
    <t>CENA CELKEM VČ. DPH</t>
  </si>
  <si>
    <t>CELKEM m2 PRO ÚKLID</t>
  </si>
  <si>
    <t>DRUH PLNĚNÍ</t>
  </si>
  <si>
    <t>A</t>
  </si>
  <si>
    <t>DPH 21 %</t>
  </si>
  <si>
    <t>Příloha č. 2</t>
  </si>
  <si>
    <t>REKAPITULACE CENY</t>
  </si>
  <si>
    <t>CENA CELKEM ZA CELÉ PLNĚNÍ</t>
  </si>
  <si>
    <t>CENA CELKEM           1 PLNĚNÍ</t>
  </si>
  <si>
    <t xml:space="preserve">MJ/M2 </t>
  </si>
  <si>
    <t>SOUPIS POZEMKŮ - k.ú. STARÉ BRNO - REKAPITULACE CENY</t>
  </si>
  <si>
    <t>STARÉ BRNO</t>
  </si>
  <si>
    <t>65/8</t>
  </si>
  <si>
    <t>66/1</t>
  </si>
  <si>
    <t>70/1</t>
  </si>
  <si>
    <t>962/1</t>
  </si>
  <si>
    <t>pouze sběr odpadu</t>
  </si>
  <si>
    <t>1095/8</t>
  </si>
  <si>
    <t>1145/1</t>
  </si>
  <si>
    <t>1160/2</t>
  </si>
  <si>
    <t>1160/22</t>
  </si>
  <si>
    <t>1369/1</t>
  </si>
  <si>
    <t>1692/3</t>
  </si>
  <si>
    <t xml:space="preserve">CENA/MJ </t>
  </si>
  <si>
    <t>SOUPIS POZEMKŮ - k.ú. ŠTÝŘICE - REKAPITULACE CENY</t>
  </si>
  <si>
    <t>ŠTÝŘICE</t>
  </si>
  <si>
    <t>60/2</t>
  </si>
  <si>
    <t>60/9</t>
  </si>
  <si>
    <t>60/18</t>
  </si>
  <si>
    <t>207/23</t>
  </si>
  <si>
    <t>207/48</t>
  </si>
  <si>
    <t>381/1</t>
  </si>
  <si>
    <t>1496/1</t>
  </si>
  <si>
    <t>1697/7</t>
  </si>
  <si>
    <t>1697/14</t>
  </si>
  <si>
    <t>1697/15</t>
  </si>
  <si>
    <t>1697/16</t>
  </si>
  <si>
    <t>1697/17</t>
  </si>
  <si>
    <t>1697/60</t>
  </si>
  <si>
    <t>1697/68</t>
  </si>
  <si>
    <t>1849/14</t>
  </si>
  <si>
    <t>SOUPIS POZEMKŮ - k.ú. TRNITÁ - REKAPITULACE CENY</t>
  </si>
  <si>
    <t>TRNITÁ</t>
  </si>
  <si>
    <t>231/4</t>
  </si>
  <si>
    <t>799/6</t>
  </si>
  <si>
    <t>805/1</t>
  </si>
  <si>
    <t>808/12</t>
  </si>
  <si>
    <t>808/23</t>
  </si>
  <si>
    <t>809/8</t>
  </si>
  <si>
    <t>809/15</t>
  </si>
  <si>
    <t>810/7</t>
  </si>
  <si>
    <t>810/17</t>
  </si>
  <si>
    <t>810/19</t>
  </si>
  <si>
    <t>852/2</t>
  </si>
  <si>
    <t>852/5</t>
  </si>
  <si>
    <t>968/5</t>
  </si>
  <si>
    <t>971/2</t>
  </si>
  <si>
    <t>974/25</t>
  </si>
  <si>
    <t>SOUPIS POZEMKŮ - k.ú. VEVEŘÍ - REKAPITULACE CENY</t>
  </si>
  <si>
    <t>VEVEŘÍ</t>
  </si>
  <si>
    <t>724/1</t>
  </si>
  <si>
    <t>724/6</t>
  </si>
  <si>
    <t>724/7</t>
  </si>
  <si>
    <t>736/1</t>
  </si>
  <si>
    <t>739/1</t>
  </si>
  <si>
    <t>740/1</t>
  </si>
  <si>
    <t>345/8</t>
  </si>
  <si>
    <t>447/1</t>
  </si>
  <si>
    <t>825/2</t>
  </si>
  <si>
    <t>825/4</t>
  </si>
  <si>
    <t>196/2</t>
  </si>
  <si>
    <t>926/1</t>
  </si>
  <si>
    <t>1354/1</t>
  </si>
  <si>
    <t>SOUPIS POZEMKŮ - k.ú. STRÁNICE - REKAPITULACE CENY</t>
  </si>
  <si>
    <t>STRÁNICE</t>
  </si>
  <si>
    <t>pokos</t>
  </si>
  <si>
    <t>A.) 3 x pokos, odstranění náletových dřevin, jarní a podzimn výhrab listí, sběr odpadu,  ekologická likvidace veškerého odpadu</t>
  </si>
  <si>
    <t xml:space="preserve">Poznámka </t>
  </si>
  <si>
    <t xml:space="preserve"> pokos, sběr odpadu</t>
  </si>
  <si>
    <t>pokos,výhrab listí</t>
  </si>
  <si>
    <t>A.) 3 x pokos, odstranění náletových dřevin, sběr odpadu,  ekologická likvidace veškerého odpadu</t>
  </si>
  <si>
    <t>pokos, nálety</t>
  </si>
  <si>
    <t>pokos, sběr odpadu</t>
  </si>
  <si>
    <t>pokos,nálety</t>
  </si>
  <si>
    <t>pokos,sběr odpadu</t>
  </si>
  <si>
    <t>A.) 3 x pokos, odstranění náletových dřevin, sběr odpadu, jarní a podzimn výhrab listí, postřik,  ekologická likvidace veškerého odpadu</t>
  </si>
  <si>
    <t>pokos,nálety,odpad</t>
  </si>
  <si>
    <t>pokos,nálety, odpad, výhrab, postřik</t>
  </si>
  <si>
    <t>DPH 21%</t>
  </si>
  <si>
    <t>CENA CELKEM VČETNĚ DPH</t>
  </si>
  <si>
    <t>CELKEM DPH 21 %</t>
  </si>
  <si>
    <t>REKAPITULACE CELKOVÉ CENY ZAKÁZKY</t>
  </si>
  <si>
    <t>Staré Brno</t>
  </si>
  <si>
    <t>Štýřice</t>
  </si>
  <si>
    <t>Trnitá</t>
  </si>
  <si>
    <t>Stránice</t>
  </si>
  <si>
    <t>Veveří</t>
  </si>
  <si>
    <t>A.) 3 x pokos, odstranění náletových dřevin,  ekologická likvidace veškerého odpadu</t>
  </si>
  <si>
    <t>513/2</t>
  </si>
  <si>
    <t>1355/1</t>
  </si>
  <si>
    <t>1355/2</t>
  </si>
  <si>
    <t>1500/76</t>
  </si>
  <si>
    <t>1500/77</t>
  </si>
  <si>
    <t>1340/93</t>
  </si>
  <si>
    <t>883/1</t>
  </si>
  <si>
    <t>883/3</t>
  </si>
  <si>
    <t>883/4</t>
  </si>
  <si>
    <t>1166/2</t>
  </si>
  <si>
    <t>1166/3</t>
  </si>
  <si>
    <t>1095/14</t>
  </si>
  <si>
    <t>1160/23</t>
  </si>
  <si>
    <t>1098/1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</si>
</sst>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3" fontId="3" fillId="0" borderId="1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right"/>
    </xf>
    <xf numFmtId="0" fontId="2" fillId="0" borderId="21" xfId="0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3" fillId="2" borderId="25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/>
    <xf numFmtId="4" fontId="0" fillId="3" borderId="2" xfId="0" applyNumberFormat="1" applyFill="1" applyBorder="1"/>
    <xf numFmtId="0" fontId="1" fillId="0" borderId="12" xfId="0" applyFont="1" applyFill="1" applyBorder="1" applyAlignment="1">
      <alignment horizontal="center" vertical="center" wrapText="1"/>
    </xf>
    <xf numFmtId="4" fontId="0" fillId="0" borderId="27" xfId="0" applyNumberFormat="1" applyBorder="1"/>
    <xf numFmtId="4" fontId="1" fillId="0" borderId="28" xfId="0" applyNumberFormat="1" applyFont="1" applyBorder="1"/>
    <xf numFmtId="4" fontId="1" fillId="0" borderId="27" xfId="0" applyNumberFormat="1" applyFont="1" applyBorder="1"/>
    <xf numFmtId="4" fontId="1" fillId="0" borderId="29" xfId="0" applyNumberFormat="1" applyFont="1" applyBorder="1"/>
    <xf numFmtId="0" fontId="1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right" vertical="center" wrapText="1"/>
    </xf>
    <xf numFmtId="4" fontId="0" fillId="0" borderId="34" xfId="0" applyNumberFormat="1" applyFont="1" applyFill="1" applyBorder="1" applyAlignment="1">
      <alignment horizontal="right" vertical="center" wrapText="1"/>
    </xf>
    <xf numFmtId="4" fontId="0" fillId="3" borderId="35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4" fontId="0" fillId="0" borderId="24" xfId="0" applyNumberFormat="1" applyBorder="1"/>
    <xf numFmtId="0" fontId="1" fillId="0" borderId="38" xfId="0" applyFont="1" applyBorder="1" applyAlignment="1">
      <alignment horizontal="center"/>
    </xf>
    <xf numFmtId="4" fontId="0" fillId="0" borderId="35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1" fillId="0" borderId="40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4" fontId="0" fillId="0" borderId="35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4" fontId="0" fillId="0" borderId="43" xfId="0" applyNumberFormat="1" applyBorder="1" applyAlignment="1">
      <alignment horizontal="right"/>
    </xf>
    <xf numFmtId="4" fontId="1" fillId="0" borderId="4" xfId="0" applyNumberFormat="1" applyFont="1" applyBorder="1"/>
    <xf numFmtId="4" fontId="1" fillId="0" borderId="42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5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A9031-9843-4E77-A398-8A29E64F6D73}">
  <sheetPr>
    <pageSetUpPr fitToPage="1"/>
  </sheetPr>
  <dimension ref="A1:E47"/>
  <sheetViews>
    <sheetView topLeftCell="A16" workbookViewId="0">
      <selection activeCell="E41" sqref="E41"/>
    </sheetView>
  </sheetViews>
  <sheetFormatPr defaultColWidth="16.7109375" defaultRowHeight="15" x14ac:dyDescent="0.25"/>
  <cols>
    <col min="1" max="1" width="14" customWidth="1"/>
    <col min="2" max="2" width="13.28515625" customWidth="1"/>
    <col min="3" max="3" width="17.42578125" customWidth="1"/>
    <col min="4" max="4" width="16.7109375" customWidth="1"/>
    <col min="5" max="5" width="17.7109375" customWidth="1"/>
  </cols>
  <sheetData>
    <row r="1" spans="1:5" x14ac:dyDescent="0.25">
      <c r="D1" s="9"/>
      <c r="E1" s="9" t="s">
        <v>10</v>
      </c>
    </row>
    <row r="3" spans="1:5" x14ac:dyDescent="0.25">
      <c r="A3" s="81" t="s">
        <v>15</v>
      </c>
      <c r="B3" s="81"/>
      <c r="C3" s="81"/>
      <c r="D3" s="81"/>
      <c r="E3" s="81"/>
    </row>
    <row r="4" spans="1:5" x14ac:dyDescent="0.25">
      <c r="A4" s="4"/>
      <c r="B4" s="4"/>
      <c r="C4" s="4"/>
      <c r="D4" s="4"/>
    </row>
    <row r="5" spans="1:5" ht="29.25" customHeight="1" x14ac:dyDescent="0.25">
      <c r="A5" s="80" t="s">
        <v>81</v>
      </c>
      <c r="B5" s="80"/>
      <c r="C5" s="80"/>
      <c r="D5" s="80"/>
      <c r="E5" s="80"/>
    </row>
    <row r="6" spans="1:5" ht="15.75" thickBot="1" x14ac:dyDescent="0.3"/>
    <row r="7" spans="1:5" ht="26.25" thickBot="1" x14ac:dyDescent="0.3">
      <c r="A7" s="2" t="s">
        <v>0</v>
      </c>
      <c r="B7" s="1" t="s">
        <v>1</v>
      </c>
      <c r="C7" s="18" t="s">
        <v>2</v>
      </c>
      <c r="D7" s="19" t="s">
        <v>3</v>
      </c>
      <c r="E7" s="38" t="s">
        <v>82</v>
      </c>
    </row>
    <row r="8" spans="1:5" x14ac:dyDescent="0.25">
      <c r="A8" s="94" t="s">
        <v>16</v>
      </c>
      <c r="B8" s="24" t="s">
        <v>17</v>
      </c>
      <c r="C8" s="25">
        <v>208</v>
      </c>
      <c r="D8" s="26">
        <v>208</v>
      </c>
      <c r="E8" s="27" t="s">
        <v>80</v>
      </c>
    </row>
    <row r="9" spans="1:5" x14ac:dyDescent="0.25">
      <c r="A9" s="95"/>
      <c r="B9" s="12" t="s">
        <v>18</v>
      </c>
      <c r="C9" s="5">
        <v>182</v>
      </c>
      <c r="D9" s="21">
        <v>182</v>
      </c>
      <c r="E9" s="28" t="s">
        <v>80</v>
      </c>
    </row>
    <row r="10" spans="1:5" x14ac:dyDescent="0.25">
      <c r="A10" s="95"/>
      <c r="B10" s="12" t="s">
        <v>19</v>
      </c>
      <c r="C10" s="5">
        <v>775</v>
      </c>
      <c r="D10" s="21">
        <v>775</v>
      </c>
      <c r="E10" s="28" t="s">
        <v>80</v>
      </c>
    </row>
    <row r="11" spans="1:5" x14ac:dyDescent="0.25">
      <c r="A11" s="95"/>
      <c r="B11" s="12">
        <v>128</v>
      </c>
      <c r="C11" s="5">
        <v>325</v>
      </c>
      <c r="D11" s="21">
        <v>325</v>
      </c>
      <c r="E11" s="28" t="s">
        <v>80</v>
      </c>
    </row>
    <row r="12" spans="1:5" x14ac:dyDescent="0.25">
      <c r="A12" s="95"/>
      <c r="B12" s="12" t="s">
        <v>20</v>
      </c>
      <c r="C12" s="5">
        <v>75</v>
      </c>
      <c r="D12" s="21">
        <v>75</v>
      </c>
      <c r="E12" s="28" t="s">
        <v>80</v>
      </c>
    </row>
    <row r="13" spans="1:5" x14ac:dyDescent="0.25">
      <c r="A13" s="95"/>
      <c r="B13" s="12">
        <v>964</v>
      </c>
      <c r="C13" s="5">
        <v>143</v>
      </c>
      <c r="D13" s="21">
        <v>143</v>
      </c>
      <c r="E13" s="59" t="s">
        <v>83</v>
      </c>
    </row>
    <row r="14" spans="1:5" ht="15" customHeight="1" x14ac:dyDescent="0.25">
      <c r="A14" s="95"/>
      <c r="B14" s="17">
        <v>967</v>
      </c>
      <c r="C14" s="5">
        <v>178</v>
      </c>
      <c r="D14" s="21">
        <v>178</v>
      </c>
      <c r="E14" s="59" t="s">
        <v>83</v>
      </c>
    </row>
    <row r="15" spans="1:5" x14ac:dyDescent="0.25">
      <c r="A15" s="95"/>
      <c r="B15" s="12">
        <v>968</v>
      </c>
      <c r="C15" s="5">
        <v>141</v>
      </c>
      <c r="D15" s="21">
        <v>141</v>
      </c>
      <c r="E15" s="59" t="s">
        <v>83</v>
      </c>
    </row>
    <row r="16" spans="1:5" x14ac:dyDescent="0.25">
      <c r="A16" s="95"/>
      <c r="B16" s="12">
        <v>969</v>
      </c>
      <c r="C16" s="5">
        <v>84</v>
      </c>
      <c r="D16" s="21">
        <v>84</v>
      </c>
      <c r="E16" s="59" t="s">
        <v>83</v>
      </c>
    </row>
    <row r="17" spans="1:5" x14ac:dyDescent="0.25">
      <c r="A17" s="95"/>
      <c r="B17" s="12">
        <v>970</v>
      </c>
      <c r="C17" s="5">
        <v>115</v>
      </c>
      <c r="D17" s="21">
        <v>115</v>
      </c>
      <c r="E17" s="59" t="s">
        <v>83</v>
      </c>
    </row>
    <row r="18" spans="1:5" x14ac:dyDescent="0.25">
      <c r="A18" s="95"/>
      <c r="B18" s="12">
        <v>971</v>
      </c>
      <c r="C18" s="5">
        <v>622</v>
      </c>
      <c r="D18" s="21">
        <v>527</v>
      </c>
      <c r="E18" s="59" t="s">
        <v>83</v>
      </c>
    </row>
    <row r="19" spans="1:5" x14ac:dyDescent="0.25">
      <c r="A19" s="95"/>
      <c r="B19" s="12">
        <v>972</v>
      </c>
      <c r="C19" s="5">
        <v>911</v>
      </c>
      <c r="D19" s="21">
        <v>711</v>
      </c>
      <c r="E19" s="60" t="s">
        <v>21</v>
      </c>
    </row>
    <row r="20" spans="1:5" x14ac:dyDescent="0.25">
      <c r="A20" s="95"/>
      <c r="B20" s="12">
        <v>973</v>
      </c>
      <c r="C20" s="5">
        <v>420</v>
      </c>
      <c r="D20" s="21">
        <v>294</v>
      </c>
      <c r="E20" s="59" t="s">
        <v>83</v>
      </c>
    </row>
    <row r="21" spans="1:5" x14ac:dyDescent="0.25">
      <c r="A21" s="95"/>
      <c r="B21" s="12" t="s">
        <v>22</v>
      </c>
      <c r="C21" s="5">
        <v>212</v>
      </c>
      <c r="D21" s="21">
        <v>212</v>
      </c>
      <c r="E21" s="59" t="s">
        <v>83</v>
      </c>
    </row>
    <row r="22" spans="1:5" x14ac:dyDescent="0.25">
      <c r="A22" s="95"/>
      <c r="B22" s="12" t="s">
        <v>114</v>
      </c>
      <c r="C22" s="5">
        <v>23</v>
      </c>
      <c r="D22" s="21">
        <v>23</v>
      </c>
      <c r="E22" s="59" t="s">
        <v>83</v>
      </c>
    </row>
    <row r="23" spans="1:5" x14ac:dyDescent="0.25">
      <c r="A23" s="95"/>
      <c r="B23" s="12">
        <v>1097</v>
      </c>
      <c r="C23" s="5">
        <v>128</v>
      </c>
      <c r="D23" s="21">
        <v>128</v>
      </c>
      <c r="E23" s="59" t="s">
        <v>83</v>
      </c>
    </row>
    <row r="24" spans="1:5" x14ac:dyDescent="0.25">
      <c r="A24" s="95"/>
      <c r="B24" s="12">
        <v>1098</v>
      </c>
      <c r="C24" s="5">
        <v>148</v>
      </c>
      <c r="D24" s="21">
        <v>148</v>
      </c>
      <c r="E24" s="59" t="s">
        <v>83</v>
      </c>
    </row>
    <row r="25" spans="1:5" x14ac:dyDescent="0.25">
      <c r="A25" s="95"/>
      <c r="B25" s="12">
        <v>1143</v>
      </c>
      <c r="C25" s="5">
        <v>1003</v>
      </c>
      <c r="D25" s="21">
        <v>1003</v>
      </c>
      <c r="E25" s="59" t="s">
        <v>83</v>
      </c>
    </row>
    <row r="26" spans="1:5" x14ac:dyDescent="0.25">
      <c r="A26" s="95"/>
      <c r="B26" s="12" t="s">
        <v>23</v>
      </c>
      <c r="C26" s="5">
        <v>129</v>
      </c>
      <c r="D26" s="21">
        <v>129</v>
      </c>
      <c r="E26" s="61" t="s">
        <v>87</v>
      </c>
    </row>
    <row r="27" spans="1:5" x14ac:dyDescent="0.25">
      <c r="A27" s="95"/>
      <c r="B27" s="12" t="s">
        <v>24</v>
      </c>
      <c r="C27" s="5">
        <v>340</v>
      </c>
      <c r="D27" s="21">
        <v>340</v>
      </c>
      <c r="E27" s="59" t="s">
        <v>83</v>
      </c>
    </row>
    <row r="28" spans="1:5" x14ac:dyDescent="0.25">
      <c r="A28" s="95"/>
      <c r="B28" s="12" t="s">
        <v>25</v>
      </c>
      <c r="C28" s="5">
        <v>136</v>
      </c>
      <c r="D28" s="21">
        <v>136</v>
      </c>
      <c r="E28" s="59" t="s">
        <v>83</v>
      </c>
    </row>
    <row r="29" spans="1:5" x14ac:dyDescent="0.25">
      <c r="A29" s="95"/>
      <c r="B29" s="10" t="s">
        <v>115</v>
      </c>
      <c r="C29" s="11">
        <v>13</v>
      </c>
      <c r="D29" s="20">
        <v>13</v>
      </c>
      <c r="E29" s="59" t="s">
        <v>83</v>
      </c>
    </row>
    <row r="30" spans="1:5" x14ac:dyDescent="0.25">
      <c r="A30" s="95"/>
      <c r="B30" s="12" t="s">
        <v>26</v>
      </c>
      <c r="C30" s="5">
        <v>1027</v>
      </c>
      <c r="D30" s="21">
        <v>514</v>
      </c>
      <c r="E30" s="61" t="s">
        <v>84</v>
      </c>
    </row>
    <row r="31" spans="1:5" x14ac:dyDescent="0.25">
      <c r="A31" s="95"/>
      <c r="B31" s="12">
        <v>1370</v>
      </c>
      <c r="C31" s="5">
        <v>816</v>
      </c>
      <c r="D31" s="21">
        <v>408</v>
      </c>
      <c r="E31" s="61" t="s">
        <v>84</v>
      </c>
    </row>
    <row r="32" spans="1:5" x14ac:dyDescent="0.25">
      <c r="A32" s="95"/>
      <c r="B32" s="12">
        <v>1383</v>
      </c>
      <c r="C32" s="5">
        <v>1435</v>
      </c>
      <c r="D32" s="21">
        <v>1435</v>
      </c>
      <c r="E32" s="61" t="s">
        <v>84</v>
      </c>
    </row>
    <row r="33" spans="1:5" ht="15.75" thickBot="1" x14ac:dyDescent="0.3">
      <c r="A33" s="95"/>
      <c r="B33" s="12" t="s">
        <v>27</v>
      </c>
      <c r="C33" s="5">
        <v>135</v>
      </c>
      <c r="D33" s="21">
        <v>135</v>
      </c>
      <c r="E33" s="59" t="s">
        <v>83</v>
      </c>
    </row>
    <row r="34" spans="1:5" ht="16.5" thickBot="1" x14ac:dyDescent="0.3">
      <c r="A34" s="91" t="s">
        <v>6</v>
      </c>
      <c r="B34" s="92"/>
      <c r="C34" s="93"/>
      <c r="D34" s="22">
        <f>SUM(D8:D33)</f>
        <v>8382</v>
      </c>
      <c r="E34" s="29"/>
    </row>
    <row r="35" spans="1:5" ht="15.75" x14ac:dyDescent="0.25">
      <c r="A35" s="3"/>
      <c r="B35" s="3"/>
      <c r="C35" s="3"/>
      <c r="D35" s="15"/>
    </row>
    <row r="38" spans="1:5" x14ac:dyDescent="0.25">
      <c r="A38" s="81" t="s">
        <v>11</v>
      </c>
      <c r="B38" s="81"/>
      <c r="C38" s="81"/>
      <c r="D38" s="81"/>
      <c r="E38" s="81"/>
    </row>
    <row r="39" spans="1:5" ht="15.75" thickBot="1" x14ac:dyDescent="0.3">
      <c r="A39" s="8"/>
    </row>
    <row r="40" spans="1:5" ht="30.75" thickBot="1" x14ac:dyDescent="0.3">
      <c r="A40" s="6" t="s">
        <v>7</v>
      </c>
      <c r="B40" s="7" t="s">
        <v>14</v>
      </c>
      <c r="C40" s="7" t="s">
        <v>28</v>
      </c>
      <c r="D40" s="36" t="s">
        <v>13</v>
      </c>
      <c r="E40" s="31" t="s">
        <v>12</v>
      </c>
    </row>
    <row r="41" spans="1:5" ht="15.75" thickBot="1" x14ac:dyDescent="0.3">
      <c r="A41" s="13" t="s">
        <v>8</v>
      </c>
      <c r="B41" s="14">
        <f>D34</f>
        <v>8382</v>
      </c>
      <c r="C41" s="30"/>
      <c r="D41" s="32">
        <f>B41*C41</f>
        <v>0</v>
      </c>
      <c r="E41" s="32">
        <f>D41*3</f>
        <v>0</v>
      </c>
    </row>
    <row r="42" spans="1:5" x14ac:dyDescent="0.25">
      <c r="A42" s="82" t="s">
        <v>4</v>
      </c>
      <c r="B42" s="83"/>
      <c r="C42" s="83"/>
      <c r="D42" s="84"/>
      <c r="E42" s="33">
        <f>SUM(E41:E41)</f>
        <v>0</v>
      </c>
    </row>
    <row r="43" spans="1:5" x14ac:dyDescent="0.25">
      <c r="A43" s="85" t="s">
        <v>9</v>
      </c>
      <c r="B43" s="86"/>
      <c r="C43" s="86"/>
      <c r="D43" s="87"/>
      <c r="E43" s="34">
        <f>E42/100*21</f>
        <v>0</v>
      </c>
    </row>
    <row r="44" spans="1:5" ht="15.75" thickBot="1" x14ac:dyDescent="0.3">
      <c r="A44" s="88" t="s">
        <v>5</v>
      </c>
      <c r="B44" s="89"/>
      <c r="C44" s="89"/>
      <c r="D44" s="90"/>
      <c r="E44" s="35">
        <f>E42+E43</f>
        <v>0</v>
      </c>
    </row>
    <row r="47" spans="1:5" x14ac:dyDescent="0.25">
      <c r="A47" s="79"/>
      <c r="B47" s="79"/>
      <c r="C47" s="79"/>
      <c r="D47" s="79"/>
      <c r="E47" s="79"/>
    </row>
  </sheetData>
  <mergeCells count="9">
    <mergeCell ref="A47:E47"/>
    <mergeCell ref="A5:E5"/>
    <mergeCell ref="A3:E3"/>
    <mergeCell ref="A42:D42"/>
    <mergeCell ref="A43:D43"/>
    <mergeCell ref="A44:D44"/>
    <mergeCell ref="A34:C34"/>
    <mergeCell ref="A8:A33"/>
    <mergeCell ref="A38:E38"/>
  </mergeCells>
  <pageMargins left="0.7" right="0.7" top="0.78740157499999996" bottom="0.78740157499999996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950D8-C97A-40E7-A33A-82D09F052667}">
  <dimension ref="A1:E34"/>
  <sheetViews>
    <sheetView topLeftCell="A8" workbookViewId="0">
      <selection activeCell="H21" sqref="H21"/>
    </sheetView>
  </sheetViews>
  <sheetFormatPr defaultColWidth="16.7109375" defaultRowHeight="15" x14ac:dyDescent="0.25"/>
  <cols>
    <col min="1" max="1" width="14" customWidth="1"/>
    <col min="2" max="2" width="13.28515625" customWidth="1"/>
    <col min="3" max="3" width="17.42578125" customWidth="1"/>
    <col min="5" max="5" width="19.28515625" customWidth="1"/>
  </cols>
  <sheetData>
    <row r="1" spans="1:5" x14ac:dyDescent="0.25">
      <c r="D1" s="9"/>
      <c r="E1" s="9" t="s">
        <v>10</v>
      </c>
    </row>
    <row r="3" spans="1:5" x14ac:dyDescent="0.25">
      <c r="A3" s="81" t="s">
        <v>29</v>
      </c>
      <c r="B3" s="81"/>
      <c r="C3" s="81"/>
      <c r="D3" s="81"/>
      <c r="E3" s="81"/>
    </row>
    <row r="4" spans="1:5" x14ac:dyDescent="0.25">
      <c r="A4" s="16"/>
      <c r="B4" s="16"/>
      <c r="C4" s="16"/>
      <c r="D4" s="16"/>
    </row>
    <row r="5" spans="1:5" ht="29.25" customHeight="1" x14ac:dyDescent="0.25">
      <c r="A5" s="80" t="s">
        <v>85</v>
      </c>
      <c r="B5" s="80"/>
      <c r="C5" s="80"/>
      <c r="D5" s="80"/>
      <c r="E5" s="80"/>
    </row>
    <row r="6" spans="1:5" ht="15.75" thickBot="1" x14ac:dyDescent="0.3"/>
    <row r="7" spans="1:5" ht="26.25" thickBot="1" x14ac:dyDescent="0.3">
      <c r="A7" s="2" t="s">
        <v>0</v>
      </c>
      <c r="B7" s="1" t="s">
        <v>1</v>
      </c>
      <c r="C7" s="18" t="s">
        <v>2</v>
      </c>
      <c r="D7" s="19" t="s">
        <v>3</v>
      </c>
      <c r="E7" s="23" t="s">
        <v>82</v>
      </c>
    </row>
    <row r="8" spans="1:5" x14ac:dyDescent="0.25">
      <c r="A8" s="94" t="s">
        <v>30</v>
      </c>
      <c r="B8" s="24" t="s">
        <v>31</v>
      </c>
      <c r="C8" s="25">
        <v>149</v>
      </c>
      <c r="D8" s="26">
        <v>149</v>
      </c>
      <c r="E8" s="27" t="s">
        <v>80</v>
      </c>
    </row>
    <row r="9" spans="1:5" x14ac:dyDescent="0.25">
      <c r="A9" s="95"/>
      <c r="B9" s="12" t="s">
        <v>32</v>
      </c>
      <c r="C9" s="5">
        <v>104</v>
      </c>
      <c r="D9" s="21">
        <v>104</v>
      </c>
      <c r="E9" s="28" t="s">
        <v>80</v>
      </c>
    </row>
    <row r="10" spans="1:5" x14ac:dyDescent="0.25">
      <c r="A10" s="95"/>
      <c r="B10" s="12" t="s">
        <v>33</v>
      </c>
      <c r="C10" s="5">
        <v>16</v>
      </c>
      <c r="D10" s="21">
        <v>16</v>
      </c>
      <c r="E10" s="28" t="s">
        <v>80</v>
      </c>
    </row>
    <row r="11" spans="1:5" x14ac:dyDescent="0.25">
      <c r="A11" s="95"/>
      <c r="B11" s="12" t="s">
        <v>34</v>
      </c>
      <c r="C11" s="5">
        <v>64</v>
      </c>
      <c r="D11" s="21">
        <v>64</v>
      </c>
      <c r="E11" s="28" t="s">
        <v>80</v>
      </c>
    </row>
    <row r="12" spans="1:5" x14ac:dyDescent="0.25">
      <c r="A12" s="95"/>
      <c r="B12" s="12" t="s">
        <v>35</v>
      </c>
      <c r="C12" s="5">
        <v>1114</v>
      </c>
      <c r="D12" s="21">
        <v>1114</v>
      </c>
      <c r="E12" s="28" t="s">
        <v>80</v>
      </c>
    </row>
    <row r="13" spans="1:5" x14ac:dyDescent="0.25">
      <c r="A13" s="95"/>
      <c r="B13" s="12">
        <v>222</v>
      </c>
      <c r="C13" s="5">
        <v>2321</v>
      </c>
      <c r="D13" s="21">
        <v>2321</v>
      </c>
      <c r="E13" s="28" t="s">
        <v>80</v>
      </c>
    </row>
    <row r="14" spans="1:5" ht="15" customHeight="1" x14ac:dyDescent="0.25">
      <c r="A14" s="95"/>
      <c r="B14" s="17" t="s">
        <v>36</v>
      </c>
      <c r="C14" s="5">
        <v>867</v>
      </c>
      <c r="D14" s="21">
        <v>867</v>
      </c>
      <c r="E14" s="28" t="s">
        <v>80</v>
      </c>
    </row>
    <row r="15" spans="1:5" x14ac:dyDescent="0.25">
      <c r="A15" s="95"/>
      <c r="B15" s="12" t="s">
        <v>37</v>
      </c>
      <c r="C15" s="5">
        <v>3735</v>
      </c>
      <c r="D15" s="21">
        <v>3735</v>
      </c>
      <c r="E15" s="28" t="s">
        <v>86</v>
      </c>
    </row>
    <row r="16" spans="1:5" x14ac:dyDescent="0.25">
      <c r="A16" s="95"/>
      <c r="B16" s="12" t="s">
        <v>38</v>
      </c>
      <c r="C16" s="5">
        <v>3595</v>
      </c>
      <c r="D16" s="21">
        <v>1800</v>
      </c>
      <c r="E16" s="28" t="s">
        <v>87</v>
      </c>
    </row>
    <row r="17" spans="1:5" x14ac:dyDescent="0.25">
      <c r="A17" s="95"/>
      <c r="B17" s="12" t="s">
        <v>39</v>
      </c>
      <c r="C17" s="5">
        <v>1074</v>
      </c>
      <c r="D17" s="21">
        <v>1074</v>
      </c>
      <c r="E17" s="28" t="s">
        <v>87</v>
      </c>
    </row>
    <row r="18" spans="1:5" x14ac:dyDescent="0.25">
      <c r="A18" s="95"/>
      <c r="B18" s="12" t="s">
        <v>40</v>
      </c>
      <c r="C18" s="5">
        <v>130</v>
      </c>
      <c r="D18" s="21">
        <v>130</v>
      </c>
      <c r="E18" s="28" t="s">
        <v>87</v>
      </c>
    </row>
    <row r="19" spans="1:5" x14ac:dyDescent="0.25">
      <c r="A19" s="95"/>
      <c r="B19" s="12" t="s">
        <v>41</v>
      </c>
      <c r="C19" s="5">
        <v>584</v>
      </c>
      <c r="D19" s="21">
        <v>584</v>
      </c>
      <c r="E19" s="28" t="s">
        <v>87</v>
      </c>
    </row>
    <row r="20" spans="1:5" x14ac:dyDescent="0.25">
      <c r="A20" s="95"/>
      <c r="B20" s="12" t="s">
        <v>42</v>
      </c>
      <c r="C20" s="5">
        <v>60</v>
      </c>
      <c r="D20" s="21">
        <v>60</v>
      </c>
      <c r="E20" s="28" t="s">
        <v>87</v>
      </c>
    </row>
    <row r="21" spans="1:5" x14ac:dyDescent="0.25">
      <c r="A21" s="95"/>
      <c r="B21" s="12" t="s">
        <v>43</v>
      </c>
      <c r="C21" s="5">
        <v>621</v>
      </c>
      <c r="D21" s="21">
        <v>621</v>
      </c>
      <c r="E21" s="28" t="s">
        <v>87</v>
      </c>
    </row>
    <row r="22" spans="1:5" x14ac:dyDescent="0.25">
      <c r="A22" s="95"/>
      <c r="B22" s="12" t="s">
        <v>44</v>
      </c>
      <c r="C22" s="5">
        <v>1156</v>
      </c>
      <c r="D22" s="21">
        <v>1156</v>
      </c>
      <c r="E22" s="28" t="s">
        <v>87</v>
      </c>
    </row>
    <row r="23" spans="1:5" ht="15.75" thickBot="1" x14ac:dyDescent="0.3">
      <c r="A23" s="95"/>
      <c r="B23" s="12" t="s">
        <v>45</v>
      </c>
      <c r="C23" s="5">
        <v>778</v>
      </c>
      <c r="D23" s="21">
        <v>778</v>
      </c>
      <c r="E23" s="28" t="s">
        <v>86</v>
      </c>
    </row>
    <row r="24" spans="1:5" ht="16.5" thickBot="1" x14ac:dyDescent="0.3">
      <c r="A24" s="91" t="s">
        <v>6</v>
      </c>
      <c r="B24" s="92"/>
      <c r="C24" s="93"/>
      <c r="D24" s="22">
        <f>SUM(D8:D23)</f>
        <v>14573</v>
      </c>
      <c r="E24" s="29"/>
    </row>
    <row r="25" spans="1:5" ht="15.75" x14ac:dyDescent="0.25">
      <c r="A25" s="3"/>
      <c r="B25" s="3"/>
      <c r="C25" s="3"/>
      <c r="D25" s="15"/>
    </row>
    <row r="28" spans="1:5" x14ac:dyDescent="0.25">
      <c r="A28" s="81" t="s">
        <v>11</v>
      </c>
      <c r="B28" s="81"/>
      <c r="C28" s="81"/>
      <c r="D28" s="81"/>
      <c r="E28" s="81"/>
    </row>
    <row r="29" spans="1:5" ht="15.75" thickBot="1" x14ac:dyDescent="0.3">
      <c r="A29" s="8"/>
    </row>
    <row r="30" spans="1:5" ht="30.75" thickBot="1" x14ac:dyDescent="0.3">
      <c r="A30" s="6" t="s">
        <v>7</v>
      </c>
      <c r="B30" s="7" t="s">
        <v>14</v>
      </c>
      <c r="C30" s="7" t="s">
        <v>28</v>
      </c>
      <c r="D30" s="36" t="s">
        <v>13</v>
      </c>
      <c r="E30" s="31" t="s">
        <v>12</v>
      </c>
    </row>
    <row r="31" spans="1:5" ht="15.75" thickBot="1" x14ac:dyDescent="0.3">
      <c r="A31" s="13" t="s">
        <v>8</v>
      </c>
      <c r="B31" s="14">
        <f>D24</f>
        <v>14573</v>
      </c>
      <c r="C31" s="30"/>
      <c r="D31" s="32">
        <f>B31*C31</f>
        <v>0</v>
      </c>
      <c r="E31" s="32">
        <f>D31*3</f>
        <v>0</v>
      </c>
    </row>
    <row r="32" spans="1:5" x14ac:dyDescent="0.25">
      <c r="A32" s="82" t="s">
        <v>4</v>
      </c>
      <c r="B32" s="83"/>
      <c r="C32" s="83"/>
      <c r="D32" s="84"/>
      <c r="E32" s="33">
        <f>SUM(E31:E31)</f>
        <v>0</v>
      </c>
    </row>
    <row r="33" spans="1:5" x14ac:dyDescent="0.25">
      <c r="A33" s="85" t="s">
        <v>9</v>
      </c>
      <c r="B33" s="86"/>
      <c r="C33" s="86"/>
      <c r="D33" s="87"/>
      <c r="E33" s="34">
        <f>E32/100*21</f>
        <v>0</v>
      </c>
    </row>
    <row r="34" spans="1:5" ht="15.75" thickBot="1" x14ac:dyDescent="0.3">
      <c r="A34" s="88" t="s">
        <v>5</v>
      </c>
      <c r="B34" s="89"/>
      <c r="C34" s="89"/>
      <c r="D34" s="90"/>
      <c r="E34" s="35">
        <f>E32+E33</f>
        <v>0</v>
      </c>
    </row>
  </sheetData>
  <mergeCells count="8">
    <mergeCell ref="A33:D33"/>
    <mergeCell ref="A34:D34"/>
    <mergeCell ref="A3:E3"/>
    <mergeCell ref="A5:E5"/>
    <mergeCell ref="A8:A23"/>
    <mergeCell ref="A24:C24"/>
    <mergeCell ref="A32:D32"/>
    <mergeCell ref="A28:E2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38513-30B4-4449-BD88-1D816B0E2858}">
  <dimension ref="A1:E41"/>
  <sheetViews>
    <sheetView topLeftCell="A10" workbookViewId="0">
      <selection activeCell="L13" sqref="L13"/>
    </sheetView>
  </sheetViews>
  <sheetFormatPr defaultColWidth="16.7109375" defaultRowHeight="15" x14ac:dyDescent="0.25"/>
  <cols>
    <col min="1" max="1" width="12" customWidth="1"/>
    <col min="2" max="2" width="13" customWidth="1"/>
    <col min="3" max="3" width="15.5703125" customWidth="1"/>
    <col min="4" max="4" width="14.7109375" customWidth="1"/>
    <col min="5" max="5" width="22.28515625" customWidth="1"/>
  </cols>
  <sheetData>
    <row r="1" spans="1:5" x14ac:dyDescent="0.25">
      <c r="D1" s="9"/>
      <c r="E1" s="9" t="s">
        <v>10</v>
      </c>
    </row>
    <row r="3" spans="1:5" x14ac:dyDescent="0.25">
      <c r="A3" s="81" t="s">
        <v>46</v>
      </c>
      <c r="B3" s="81"/>
      <c r="C3" s="81"/>
      <c r="D3" s="81"/>
      <c r="E3" s="81"/>
    </row>
    <row r="4" spans="1:5" x14ac:dyDescent="0.25">
      <c r="A4" s="42"/>
      <c r="B4" s="42"/>
      <c r="C4" s="42"/>
      <c r="D4" s="42"/>
      <c r="E4" s="42"/>
    </row>
    <row r="5" spans="1:5" x14ac:dyDescent="0.25">
      <c r="A5" s="39"/>
      <c r="B5" s="39"/>
      <c r="C5" s="39"/>
      <c r="D5" s="39"/>
    </row>
    <row r="6" spans="1:5" ht="29.25" customHeight="1" x14ac:dyDescent="0.25">
      <c r="A6" s="80" t="s">
        <v>85</v>
      </c>
      <c r="B6" s="80"/>
      <c r="C6" s="80"/>
      <c r="D6" s="80"/>
      <c r="E6" s="80"/>
    </row>
    <row r="7" spans="1:5" ht="15.75" thickBot="1" x14ac:dyDescent="0.3"/>
    <row r="8" spans="1:5" ht="26.25" thickBot="1" x14ac:dyDescent="0.3">
      <c r="A8" s="2" t="s">
        <v>0</v>
      </c>
      <c r="B8" s="1" t="s">
        <v>1</v>
      </c>
      <c r="C8" s="18" t="s">
        <v>2</v>
      </c>
      <c r="D8" s="19" t="s">
        <v>3</v>
      </c>
      <c r="E8" s="23" t="s">
        <v>82</v>
      </c>
    </row>
    <row r="9" spans="1:5" x14ac:dyDescent="0.25">
      <c r="A9" s="94" t="s">
        <v>47</v>
      </c>
      <c r="B9" s="24" t="s">
        <v>48</v>
      </c>
      <c r="C9" s="25">
        <v>177</v>
      </c>
      <c r="D9" s="26">
        <v>177</v>
      </c>
      <c r="E9" s="40" t="s">
        <v>80</v>
      </c>
    </row>
    <row r="10" spans="1:5" x14ac:dyDescent="0.25">
      <c r="A10" s="96"/>
      <c r="B10" s="10">
        <v>338</v>
      </c>
      <c r="C10" s="11">
        <v>1936</v>
      </c>
      <c r="D10" s="20">
        <v>50</v>
      </c>
      <c r="E10" s="41" t="s">
        <v>80</v>
      </c>
    </row>
    <row r="11" spans="1:5" x14ac:dyDescent="0.25">
      <c r="A11" s="95"/>
      <c r="B11" s="12" t="s">
        <v>49</v>
      </c>
      <c r="C11" s="5">
        <v>99</v>
      </c>
      <c r="D11" s="21">
        <v>99</v>
      </c>
      <c r="E11" s="37" t="s">
        <v>88</v>
      </c>
    </row>
    <row r="12" spans="1:5" x14ac:dyDescent="0.25">
      <c r="A12" s="95"/>
      <c r="B12" s="12">
        <v>803</v>
      </c>
      <c r="C12" s="5">
        <v>1045</v>
      </c>
      <c r="D12" s="21">
        <v>1045</v>
      </c>
      <c r="E12" s="41" t="s">
        <v>80</v>
      </c>
    </row>
    <row r="13" spans="1:5" x14ac:dyDescent="0.25">
      <c r="A13" s="95"/>
      <c r="B13" s="12" t="s">
        <v>50</v>
      </c>
      <c r="C13" s="5">
        <v>1135</v>
      </c>
      <c r="D13" s="21">
        <v>608</v>
      </c>
      <c r="E13" s="41" t="s">
        <v>80</v>
      </c>
    </row>
    <row r="14" spans="1:5" x14ac:dyDescent="0.25">
      <c r="A14" s="95"/>
      <c r="B14" s="12" t="s">
        <v>51</v>
      </c>
      <c r="C14" s="5">
        <v>2061</v>
      </c>
      <c r="D14" s="21">
        <v>804</v>
      </c>
      <c r="E14" s="41" t="s">
        <v>80</v>
      </c>
    </row>
    <row r="15" spans="1:5" x14ac:dyDescent="0.25">
      <c r="A15" s="95"/>
      <c r="B15" s="12" t="s">
        <v>52</v>
      </c>
      <c r="C15" s="5">
        <v>453</v>
      </c>
      <c r="D15" s="21">
        <v>453</v>
      </c>
      <c r="E15" s="41" t="s">
        <v>80</v>
      </c>
    </row>
    <row r="16" spans="1:5" x14ac:dyDescent="0.25">
      <c r="A16" s="95"/>
      <c r="B16" s="12" t="s">
        <v>53</v>
      </c>
      <c r="C16" s="5">
        <v>148</v>
      </c>
      <c r="D16" s="21">
        <v>148</v>
      </c>
      <c r="E16" s="41" t="s">
        <v>80</v>
      </c>
    </row>
    <row r="17" spans="1:5" x14ac:dyDescent="0.25">
      <c r="A17" s="95"/>
      <c r="B17" s="12" t="s">
        <v>54</v>
      </c>
      <c r="C17" s="5">
        <v>31</v>
      </c>
      <c r="D17" s="21">
        <v>31</v>
      </c>
      <c r="E17" s="41" t="s">
        <v>80</v>
      </c>
    </row>
    <row r="18" spans="1:5" x14ac:dyDescent="0.25">
      <c r="A18" s="95"/>
      <c r="B18" s="12" t="s">
        <v>55</v>
      </c>
      <c r="C18" s="5">
        <v>3626</v>
      </c>
      <c r="D18" s="21">
        <v>3626</v>
      </c>
      <c r="E18" s="41" t="s">
        <v>80</v>
      </c>
    </row>
    <row r="19" spans="1:5" x14ac:dyDescent="0.25">
      <c r="A19" s="95"/>
      <c r="B19" s="12" t="s">
        <v>56</v>
      </c>
      <c r="C19" s="5">
        <v>15</v>
      </c>
      <c r="D19" s="21">
        <v>15</v>
      </c>
      <c r="E19" s="41" t="s">
        <v>80</v>
      </c>
    </row>
    <row r="20" spans="1:5" x14ac:dyDescent="0.25">
      <c r="A20" s="95"/>
      <c r="B20" s="12" t="s">
        <v>57</v>
      </c>
      <c r="C20" s="5">
        <v>39</v>
      </c>
      <c r="D20" s="21">
        <v>39</v>
      </c>
      <c r="E20" s="41" t="s">
        <v>80</v>
      </c>
    </row>
    <row r="21" spans="1:5" x14ac:dyDescent="0.25">
      <c r="A21" s="95"/>
      <c r="B21" s="12">
        <v>821</v>
      </c>
      <c r="C21" s="5">
        <v>413</v>
      </c>
      <c r="D21" s="21">
        <v>413</v>
      </c>
      <c r="E21" s="37" t="s">
        <v>89</v>
      </c>
    </row>
    <row r="22" spans="1:5" x14ac:dyDescent="0.25">
      <c r="A22" s="95"/>
      <c r="B22" s="12" t="s">
        <v>58</v>
      </c>
      <c r="C22" s="5">
        <v>157</v>
      </c>
      <c r="D22" s="21">
        <v>157</v>
      </c>
      <c r="E22" s="37" t="s">
        <v>88</v>
      </c>
    </row>
    <row r="23" spans="1:5" x14ac:dyDescent="0.25">
      <c r="A23" s="95"/>
      <c r="B23" s="12" t="s">
        <v>59</v>
      </c>
      <c r="C23" s="5">
        <v>9811</v>
      </c>
      <c r="D23" s="21">
        <v>6540</v>
      </c>
      <c r="E23" s="37" t="s">
        <v>88</v>
      </c>
    </row>
    <row r="24" spans="1:5" x14ac:dyDescent="0.25">
      <c r="A24" s="95"/>
      <c r="B24" s="12" t="s">
        <v>60</v>
      </c>
      <c r="C24" s="5">
        <v>122</v>
      </c>
      <c r="D24" s="21">
        <v>122</v>
      </c>
      <c r="E24" s="37" t="s">
        <v>88</v>
      </c>
    </row>
    <row r="25" spans="1:5" x14ac:dyDescent="0.25">
      <c r="A25" s="95"/>
      <c r="B25" s="12" t="s">
        <v>61</v>
      </c>
      <c r="C25" s="5">
        <v>201</v>
      </c>
      <c r="D25" s="21">
        <v>201</v>
      </c>
      <c r="E25" s="37" t="s">
        <v>88</v>
      </c>
    </row>
    <row r="26" spans="1:5" x14ac:dyDescent="0.25">
      <c r="A26" s="95"/>
      <c r="B26" s="12" t="s">
        <v>62</v>
      </c>
      <c r="C26" s="5">
        <v>599</v>
      </c>
      <c r="D26" s="21">
        <v>300</v>
      </c>
      <c r="E26" s="37" t="s">
        <v>88</v>
      </c>
    </row>
    <row r="27" spans="1:5" x14ac:dyDescent="0.25">
      <c r="A27" s="95"/>
      <c r="B27" s="12" t="s">
        <v>109</v>
      </c>
      <c r="C27" s="5">
        <v>465</v>
      </c>
      <c r="D27" s="21">
        <v>465</v>
      </c>
      <c r="E27" s="37" t="s">
        <v>80</v>
      </c>
    </row>
    <row r="28" spans="1:5" x14ac:dyDescent="0.25">
      <c r="A28" s="95"/>
      <c r="B28" s="12" t="s">
        <v>110</v>
      </c>
      <c r="C28" s="5">
        <v>191</v>
      </c>
      <c r="D28" s="21">
        <v>191</v>
      </c>
      <c r="E28" s="37" t="s">
        <v>80</v>
      </c>
    </row>
    <row r="29" spans="1:5" x14ac:dyDescent="0.25">
      <c r="A29" s="95"/>
      <c r="B29" s="12" t="s">
        <v>111</v>
      </c>
      <c r="C29" s="5">
        <v>75</v>
      </c>
      <c r="D29" s="21">
        <v>75</v>
      </c>
      <c r="E29" s="37" t="s">
        <v>80</v>
      </c>
    </row>
    <row r="30" spans="1:5" x14ac:dyDescent="0.25">
      <c r="A30" s="95"/>
      <c r="B30" s="12" t="s">
        <v>112</v>
      </c>
      <c r="C30" s="5">
        <v>133</v>
      </c>
      <c r="D30" s="21">
        <v>133</v>
      </c>
      <c r="E30" s="37" t="s">
        <v>80</v>
      </c>
    </row>
    <row r="31" spans="1:5" ht="15.75" thickBot="1" x14ac:dyDescent="0.3">
      <c r="A31" s="95"/>
      <c r="B31" s="12" t="s">
        <v>113</v>
      </c>
      <c r="C31" s="5">
        <v>200</v>
      </c>
      <c r="D31" s="21">
        <v>200</v>
      </c>
      <c r="E31" s="37" t="s">
        <v>80</v>
      </c>
    </row>
    <row r="32" spans="1:5" ht="16.5" thickBot="1" x14ac:dyDescent="0.3">
      <c r="A32" s="91" t="s">
        <v>6</v>
      </c>
      <c r="B32" s="92"/>
      <c r="C32" s="93"/>
      <c r="D32" s="22">
        <f>SUM(D9:D31)</f>
        <v>15892</v>
      </c>
      <c r="E32" s="29"/>
    </row>
    <row r="33" spans="1:5" ht="15.75" x14ac:dyDescent="0.25">
      <c r="A33" s="3"/>
      <c r="B33" s="3"/>
      <c r="C33" s="3"/>
      <c r="D33" s="15"/>
    </row>
    <row r="35" spans="1:5" x14ac:dyDescent="0.25">
      <c r="A35" s="81" t="s">
        <v>11</v>
      </c>
      <c r="B35" s="81"/>
      <c r="C35" s="81"/>
      <c r="D35" s="81"/>
      <c r="E35" s="81"/>
    </row>
    <row r="36" spans="1:5" ht="15.75" thickBot="1" x14ac:dyDescent="0.3">
      <c r="A36" s="8"/>
    </row>
    <row r="37" spans="1:5" ht="30.75" thickBot="1" x14ac:dyDescent="0.3">
      <c r="A37" s="6" t="s">
        <v>7</v>
      </c>
      <c r="B37" s="7" t="s">
        <v>14</v>
      </c>
      <c r="C37" s="7" t="s">
        <v>28</v>
      </c>
      <c r="D37" s="36" t="s">
        <v>13</v>
      </c>
      <c r="E37" s="31" t="s">
        <v>12</v>
      </c>
    </row>
    <row r="38" spans="1:5" ht="15.75" thickBot="1" x14ac:dyDescent="0.3">
      <c r="A38" s="43" t="s">
        <v>8</v>
      </c>
      <c r="B38" s="44">
        <f>D32</f>
        <v>15892</v>
      </c>
      <c r="C38" s="47"/>
      <c r="D38" s="45">
        <f>B38*C38</f>
        <v>0</v>
      </c>
      <c r="E38" s="46">
        <f>D38*3</f>
        <v>0</v>
      </c>
    </row>
    <row r="39" spans="1:5" x14ac:dyDescent="0.25">
      <c r="A39" s="82" t="s">
        <v>4</v>
      </c>
      <c r="B39" s="83"/>
      <c r="C39" s="83"/>
      <c r="D39" s="84"/>
      <c r="E39" s="33">
        <f>SUM(E38:E38)</f>
        <v>0</v>
      </c>
    </row>
    <row r="40" spans="1:5" x14ac:dyDescent="0.25">
      <c r="A40" s="85" t="s">
        <v>9</v>
      </c>
      <c r="B40" s="86"/>
      <c r="C40" s="86"/>
      <c r="D40" s="87"/>
      <c r="E40" s="34">
        <f>E39/100*21</f>
        <v>0</v>
      </c>
    </row>
    <row r="41" spans="1:5" ht="15.75" thickBot="1" x14ac:dyDescent="0.3">
      <c r="A41" s="88" t="s">
        <v>5</v>
      </c>
      <c r="B41" s="89"/>
      <c r="C41" s="89"/>
      <c r="D41" s="90"/>
      <c r="E41" s="35">
        <f>E39+E40</f>
        <v>0</v>
      </c>
    </row>
  </sheetData>
  <mergeCells count="8">
    <mergeCell ref="A40:D40"/>
    <mergeCell ref="A41:D41"/>
    <mergeCell ref="A35:E35"/>
    <mergeCell ref="A3:E3"/>
    <mergeCell ref="A6:E6"/>
    <mergeCell ref="A9:A31"/>
    <mergeCell ref="A32:C32"/>
    <mergeCell ref="A39:D39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B597A-293F-4947-93C0-002B865E9CD9}">
  <dimension ref="A1:E24"/>
  <sheetViews>
    <sheetView workbookViewId="0">
      <selection activeCell="E21" sqref="E21"/>
    </sheetView>
  </sheetViews>
  <sheetFormatPr defaultColWidth="16.7109375" defaultRowHeight="15" x14ac:dyDescent="0.25"/>
  <cols>
    <col min="1" max="1" width="14" customWidth="1"/>
    <col min="2" max="2" width="13.28515625" customWidth="1"/>
    <col min="3" max="3" width="17.42578125" customWidth="1"/>
    <col min="5" max="5" width="19.28515625" customWidth="1"/>
  </cols>
  <sheetData>
    <row r="1" spans="1:5" x14ac:dyDescent="0.25">
      <c r="D1" s="9"/>
      <c r="E1" s="9" t="s">
        <v>10</v>
      </c>
    </row>
    <row r="3" spans="1:5" x14ac:dyDescent="0.25">
      <c r="A3" s="81" t="s">
        <v>78</v>
      </c>
      <c r="B3" s="81"/>
      <c r="C3" s="81"/>
      <c r="D3" s="81"/>
      <c r="E3" s="81"/>
    </row>
    <row r="4" spans="1:5" x14ac:dyDescent="0.25">
      <c r="A4" s="58"/>
      <c r="B4" s="58"/>
      <c r="C4" s="58"/>
      <c r="D4" s="58"/>
    </row>
    <row r="5" spans="1:5" ht="29.25" customHeight="1" x14ac:dyDescent="0.25">
      <c r="A5" s="80" t="s">
        <v>102</v>
      </c>
      <c r="B5" s="80"/>
      <c r="C5" s="80"/>
      <c r="D5" s="80"/>
      <c r="E5" s="80"/>
    </row>
    <row r="6" spans="1:5" ht="15.75" thickBot="1" x14ac:dyDescent="0.3"/>
    <row r="7" spans="1:5" ht="26.25" thickBot="1" x14ac:dyDescent="0.3">
      <c r="A7" s="2" t="s">
        <v>0</v>
      </c>
      <c r="B7" s="1" t="s">
        <v>1</v>
      </c>
      <c r="C7" s="18" t="s">
        <v>2</v>
      </c>
      <c r="D7" s="19" t="s">
        <v>3</v>
      </c>
      <c r="E7" s="23" t="s">
        <v>82</v>
      </c>
    </row>
    <row r="8" spans="1:5" x14ac:dyDescent="0.25">
      <c r="A8" s="94" t="s">
        <v>79</v>
      </c>
      <c r="B8" s="24" t="s">
        <v>103</v>
      </c>
      <c r="C8" s="25">
        <v>792</v>
      </c>
      <c r="D8" s="26">
        <v>792</v>
      </c>
      <c r="E8" s="27" t="s">
        <v>86</v>
      </c>
    </row>
    <row r="9" spans="1:5" x14ac:dyDescent="0.25">
      <c r="A9" s="95"/>
      <c r="B9" s="12" t="s">
        <v>108</v>
      </c>
      <c r="C9" s="5">
        <v>414</v>
      </c>
      <c r="D9" s="21">
        <v>414</v>
      </c>
      <c r="E9" s="28" t="s">
        <v>86</v>
      </c>
    </row>
    <row r="10" spans="1:5" x14ac:dyDescent="0.25">
      <c r="A10" s="95"/>
      <c r="B10" s="12" t="s">
        <v>104</v>
      </c>
      <c r="C10" s="5">
        <v>914</v>
      </c>
      <c r="D10" s="21">
        <v>914</v>
      </c>
      <c r="E10" s="28" t="s">
        <v>86</v>
      </c>
    </row>
    <row r="11" spans="1:5" x14ac:dyDescent="0.25">
      <c r="A11" s="95"/>
      <c r="B11" s="12" t="s">
        <v>105</v>
      </c>
      <c r="C11" s="5">
        <v>393</v>
      </c>
      <c r="D11" s="21">
        <v>393</v>
      </c>
      <c r="E11" s="28" t="s">
        <v>86</v>
      </c>
    </row>
    <row r="12" spans="1:5" x14ac:dyDescent="0.25">
      <c r="A12" s="95"/>
      <c r="B12" s="12" t="s">
        <v>106</v>
      </c>
      <c r="C12" s="5">
        <v>963</v>
      </c>
      <c r="D12" s="21">
        <v>963</v>
      </c>
      <c r="E12" s="28" t="s">
        <v>86</v>
      </c>
    </row>
    <row r="13" spans="1:5" ht="15.75" thickBot="1" x14ac:dyDescent="0.3">
      <c r="A13" s="95"/>
      <c r="B13" s="12" t="s">
        <v>107</v>
      </c>
      <c r="C13" s="5">
        <v>342</v>
      </c>
      <c r="D13" s="21">
        <v>342</v>
      </c>
      <c r="E13" s="28" t="s">
        <v>86</v>
      </c>
    </row>
    <row r="14" spans="1:5" ht="16.5" thickBot="1" x14ac:dyDescent="0.3">
      <c r="A14" s="91" t="s">
        <v>6</v>
      </c>
      <c r="B14" s="92"/>
      <c r="C14" s="93"/>
      <c r="D14" s="22">
        <f>SUM(D8:D13)</f>
        <v>3818</v>
      </c>
      <c r="E14" s="29"/>
    </row>
    <row r="15" spans="1:5" ht="15.75" x14ac:dyDescent="0.25">
      <c r="A15" s="3"/>
      <c r="B15" s="3"/>
      <c r="C15" s="3"/>
      <c r="D15" s="15"/>
    </row>
    <row r="18" spans="1:5" x14ac:dyDescent="0.25">
      <c r="A18" s="81" t="s">
        <v>11</v>
      </c>
      <c r="B18" s="81"/>
      <c r="C18" s="81"/>
      <c r="D18" s="81"/>
      <c r="E18" s="81"/>
    </row>
    <row r="19" spans="1:5" ht="15.75" thickBot="1" x14ac:dyDescent="0.3">
      <c r="A19" s="8"/>
    </row>
    <row r="20" spans="1:5" ht="30.75" thickBot="1" x14ac:dyDescent="0.3">
      <c r="A20" s="6" t="s">
        <v>7</v>
      </c>
      <c r="B20" s="7" t="s">
        <v>14</v>
      </c>
      <c r="C20" s="7" t="s">
        <v>28</v>
      </c>
      <c r="D20" s="36" t="s">
        <v>13</v>
      </c>
      <c r="E20" s="31" t="s">
        <v>12</v>
      </c>
    </row>
    <row r="21" spans="1:5" ht="15.75" thickBot="1" x14ac:dyDescent="0.3">
      <c r="A21" s="13" t="s">
        <v>8</v>
      </c>
      <c r="B21" s="14">
        <f>D14</f>
        <v>3818</v>
      </c>
      <c r="C21" s="30"/>
      <c r="D21" s="32">
        <f>B21*C21</f>
        <v>0</v>
      </c>
      <c r="E21" s="32">
        <f>D21*3</f>
        <v>0</v>
      </c>
    </row>
    <row r="22" spans="1:5" x14ac:dyDescent="0.25">
      <c r="A22" s="82" t="s">
        <v>4</v>
      </c>
      <c r="B22" s="83"/>
      <c r="C22" s="83"/>
      <c r="D22" s="84"/>
      <c r="E22" s="33">
        <f>SUM(E21:E21)</f>
        <v>0</v>
      </c>
    </row>
    <row r="23" spans="1:5" x14ac:dyDescent="0.25">
      <c r="A23" s="85" t="s">
        <v>9</v>
      </c>
      <c r="B23" s="86"/>
      <c r="C23" s="86"/>
      <c r="D23" s="87"/>
      <c r="E23" s="34">
        <f>E22/100*21</f>
        <v>0</v>
      </c>
    </row>
    <row r="24" spans="1:5" ht="15.75" thickBot="1" x14ac:dyDescent="0.3">
      <c r="A24" s="88" t="s">
        <v>5</v>
      </c>
      <c r="B24" s="89"/>
      <c r="C24" s="89"/>
      <c r="D24" s="90"/>
      <c r="E24" s="35">
        <f>E22+E23</f>
        <v>0</v>
      </c>
    </row>
  </sheetData>
  <mergeCells count="8">
    <mergeCell ref="A22:D22"/>
    <mergeCell ref="A23:D23"/>
    <mergeCell ref="A24:D24"/>
    <mergeCell ref="A3:E3"/>
    <mergeCell ref="A5:E5"/>
    <mergeCell ref="A8:A13"/>
    <mergeCell ref="A14:C14"/>
    <mergeCell ref="A18:E18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08E4D-A24A-44F6-A6CB-4B88C24C58D8}">
  <dimension ref="A1:E38"/>
  <sheetViews>
    <sheetView topLeftCell="A10" workbookViewId="0">
      <selection activeCell="N12" sqref="N12"/>
    </sheetView>
  </sheetViews>
  <sheetFormatPr defaultColWidth="16.7109375" defaultRowHeight="15" x14ac:dyDescent="0.25"/>
  <cols>
    <col min="1" max="1" width="12.85546875" customWidth="1"/>
    <col min="2" max="2" width="11.7109375" customWidth="1"/>
    <col min="3" max="3" width="13.5703125" customWidth="1"/>
    <col min="4" max="4" width="13.7109375" customWidth="1"/>
    <col min="5" max="5" width="29.42578125" customWidth="1"/>
  </cols>
  <sheetData>
    <row r="1" spans="1:5" x14ac:dyDescent="0.25">
      <c r="D1" s="9"/>
      <c r="E1" s="9" t="s">
        <v>10</v>
      </c>
    </row>
    <row r="3" spans="1:5" x14ac:dyDescent="0.25">
      <c r="A3" s="81" t="s">
        <v>63</v>
      </c>
      <c r="B3" s="81"/>
      <c r="C3" s="81"/>
      <c r="D3" s="81"/>
      <c r="E3" s="81"/>
    </row>
    <row r="4" spans="1:5" x14ac:dyDescent="0.25">
      <c r="A4" s="42"/>
      <c r="B4" s="42"/>
      <c r="C4" s="42"/>
      <c r="D4" s="42"/>
    </row>
    <row r="5" spans="1:5" ht="30" customHeight="1" x14ac:dyDescent="0.25">
      <c r="A5" s="80" t="s">
        <v>90</v>
      </c>
      <c r="B5" s="80"/>
      <c r="C5" s="80"/>
      <c r="D5" s="80"/>
      <c r="E5" s="80"/>
    </row>
    <row r="6" spans="1:5" ht="15.75" thickBot="1" x14ac:dyDescent="0.3"/>
    <row r="7" spans="1:5" ht="26.25" thickBot="1" x14ac:dyDescent="0.3">
      <c r="A7" s="2" t="s">
        <v>0</v>
      </c>
      <c r="B7" s="1" t="s">
        <v>1</v>
      </c>
      <c r="C7" s="18" t="s">
        <v>2</v>
      </c>
      <c r="D7" s="19" t="s">
        <v>3</v>
      </c>
      <c r="E7" s="23" t="s">
        <v>82</v>
      </c>
    </row>
    <row r="8" spans="1:5" x14ac:dyDescent="0.25">
      <c r="A8" s="97" t="s">
        <v>64</v>
      </c>
      <c r="B8" s="48" t="s">
        <v>75</v>
      </c>
      <c r="C8" s="49">
        <v>142</v>
      </c>
      <c r="D8" s="50">
        <v>142</v>
      </c>
      <c r="E8" s="62" t="s">
        <v>80</v>
      </c>
    </row>
    <row r="9" spans="1:5" x14ac:dyDescent="0.25">
      <c r="A9" s="98"/>
      <c r="B9" s="54" t="s">
        <v>71</v>
      </c>
      <c r="C9" s="55">
        <v>675</v>
      </c>
      <c r="D9" s="56">
        <v>675</v>
      </c>
      <c r="E9" s="57" t="s">
        <v>91</v>
      </c>
    </row>
    <row r="10" spans="1:5" x14ac:dyDescent="0.25">
      <c r="A10" s="98"/>
      <c r="B10" s="53" t="s">
        <v>72</v>
      </c>
      <c r="C10" s="51">
        <v>1652</v>
      </c>
      <c r="D10" s="52">
        <v>1652</v>
      </c>
      <c r="E10" s="63" t="s">
        <v>80</v>
      </c>
    </row>
    <row r="11" spans="1:5" x14ac:dyDescent="0.25">
      <c r="A11" s="98"/>
      <c r="B11" s="10" t="s">
        <v>65</v>
      </c>
      <c r="C11" s="11">
        <v>4545</v>
      </c>
      <c r="D11" s="20">
        <v>2545</v>
      </c>
      <c r="E11" s="41" t="s">
        <v>92</v>
      </c>
    </row>
    <row r="12" spans="1:5" x14ac:dyDescent="0.25">
      <c r="A12" s="98"/>
      <c r="B12" s="10" t="s">
        <v>66</v>
      </c>
      <c r="C12" s="11">
        <v>1488</v>
      </c>
      <c r="D12" s="20">
        <v>886</v>
      </c>
      <c r="E12" s="41" t="s">
        <v>92</v>
      </c>
    </row>
    <row r="13" spans="1:5" x14ac:dyDescent="0.25">
      <c r="A13" s="98"/>
      <c r="B13" s="12" t="s">
        <v>67</v>
      </c>
      <c r="C13" s="5">
        <v>3520</v>
      </c>
      <c r="D13" s="21">
        <v>1659</v>
      </c>
      <c r="E13" s="41" t="s">
        <v>92</v>
      </c>
    </row>
    <row r="14" spans="1:5" x14ac:dyDescent="0.25">
      <c r="A14" s="98"/>
      <c r="B14" s="12" t="s">
        <v>68</v>
      </c>
      <c r="C14" s="5">
        <v>703</v>
      </c>
      <c r="D14" s="21">
        <v>703</v>
      </c>
      <c r="E14" s="41" t="s">
        <v>92</v>
      </c>
    </row>
    <row r="15" spans="1:5" x14ac:dyDescent="0.25">
      <c r="A15" s="98"/>
      <c r="B15" s="12" t="s">
        <v>69</v>
      </c>
      <c r="C15" s="5">
        <v>11332</v>
      </c>
      <c r="D15" s="21">
        <v>1286</v>
      </c>
      <c r="E15" s="41" t="s">
        <v>92</v>
      </c>
    </row>
    <row r="16" spans="1:5" x14ac:dyDescent="0.25">
      <c r="A16" s="98"/>
      <c r="B16" s="12" t="s">
        <v>70</v>
      </c>
      <c r="C16" s="5">
        <v>3575</v>
      </c>
      <c r="D16" s="21">
        <v>1372</v>
      </c>
      <c r="E16" s="41" t="s">
        <v>92</v>
      </c>
    </row>
    <row r="17" spans="1:5" x14ac:dyDescent="0.25">
      <c r="A17" s="98"/>
      <c r="B17" s="12">
        <v>741</v>
      </c>
      <c r="C17" s="5">
        <v>6146</v>
      </c>
      <c r="D17" s="21">
        <v>2460</v>
      </c>
      <c r="E17" s="41" t="s">
        <v>92</v>
      </c>
    </row>
    <row r="18" spans="1:5" x14ac:dyDescent="0.25">
      <c r="A18" s="98"/>
      <c r="B18" s="12" t="s">
        <v>73</v>
      </c>
      <c r="C18" s="5">
        <v>1209</v>
      </c>
      <c r="D18" s="21">
        <v>240</v>
      </c>
      <c r="E18" s="63" t="s">
        <v>80</v>
      </c>
    </row>
    <row r="19" spans="1:5" x14ac:dyDescent="0.25">
      <c r="A19" s="98"/>
      <c r="B19" s="12" t="s">
        <v>74</v>
      </c>
      <c r="C19" s="5">
        <v>798</v>
      </c>
      <c r="D19" s="21">
        <v>250</v>
      </c>
      <c r="E19" s="63" t="s">
        <v>80</v>
      </c>
    </row>
    <row r="20" spans="1:5" x14ac:dyDescent="0.25">
      <c r="A20" s="98"/>
      <c r="B20" s="12">
        <v>912</v>
      </c>
      <c r="C20" s="5">
        <v>332</v>
      </c>
      <c r="D20" s="21">
        <v>332</v>
      </c>
      <c r="E20" s="63" t="s">
        <v>80</v>
      </c>
    </row>
    <row r="21" spans="1:5" x14ac:dyDescent="0.25">
      <c r="A21" s="98"/>
      <c r="B21" s="12" t="s">
        <v>76</v>
      </c>
      <c r="C21" s="5">
        <v>2405</v>
      </c>
      <c r="D21" s="21">
        <v>2405</v>
      </c>
      <c r="E21" s="63" t="s">
        <v>80</v>
      </c>
    </row>
    <row r="22" spans="1:5" x14ac:dyDescent="0.25">
      <c r="A22" s="98"/>
      <c r="B22" s="12">
        <v>1094</v>
      </c>
      <c r="C22" s="5">
        <v>1084</v>
      </c>
      <c r="D22" s="21">
        <v>1084</v>
      </c>
      <c r="E22" s="63" t="s">
        <v>80</v>
      </c>
    </row>
    <row r="23" spans="1:5" x14ac:dyDescent="0.25">
      <c r="A23" s="98"/>
      <c r="B23" s="12" t="s">
        <v>116</v>
      </c>
      <c r="C23" s="5">
        <v>1021</v>
      </c>
      <c r="D23" s="21">
        <v>1021</v>
      </c>
      <c r="E23" s="63" t="s">
        <v>80</v>
      </c>
    </row>
    <row r="24" spans="1:5" x14ac:dyDescent="0.25">
      <c r="A24" s="98"/>
      <c r="B24" s="12">
        <v>1266</v>
      </c>
      <c r="C24" s="5">
        <v>199</v>
      </c>
      <c r="D24" s="21">
        <v>199</v>
      </c>
      <c r="E24" s="63" t="s">
        <v>80</v>
      </c>
    </row>
    <row r="25" spans="1:5" x14ac:dyDescent="0.25">
      <c r="A25" s="98"/>
      <c r="B25" s="12" t="s">
        <v>77</v>
      </c>
      <c r="C25" s="5">
        <v>478</v>
      </c>
      <c r="D25" s="21">
        <v>450</v>
      </c>
      <c r="E25" s="63" t="s">
        <v>80</v>
      </c>
    </row>
    <row r="26" spans="1:5" x14ac:dyDescent="0.25">
      <c r="A26" s="98"/>
      <c r="B26" s="12">
        <v>1358</v>
      </c>
      <c r="C26" s="5">
        <v>229</v>
      </c>
      <c r="D26" s="21">
        <v>155</v>
      </c>
      <c r="E26" s="63" t="s">
        <v>80</v>
      </c>
    </row>
    <row r="27" spans="1:5" ht="15.75" thickBot="1" x14ac:dyDescent="0.3">
      <c r="A27" s="98"/>
      <c r="B27" s="12">
        <v>1674</v>
      </c>
      <c r="C27" s="5">
        <v>1200</v>
      </c>
      <c r="D27" s="21">
        <v>1200</v>
      </c>
      <c r="E27" s="63" t="s">
        <v>80</v>
      </c>
    </row>
    <row r="28" spans="1:5" ht="16.5" thickBot="1" x14ac:dyDescent="0.3">
      <c r="A28" s="91" t="s">
        <v>6</v>
      </c>
      <c r="B28" s="92"/>
      <c r="C28" s="93"/>
      <c r="D28" s="22">
        <f>SUM(D8:D27)</f>
        <v>20716</v>
      </c>
      <c r="E28" s="29"/>
    </row>
    <row r="29" spans="1:5" ht="15.75" x14ac:dyDescent="0.25">
      <c r="A29" s="3"/>
      <c r="B29" s="3"/>
      <c r="C29" s="3"/>
      <c r="D29" s="15"/>
    </row>
    <row r="32" spans="1:5" x14ac:dyDescent="0.25">
      <c r="A32" s="81" t="s">
        <v>11</v>
      </c>
      <c r="B32" s="81"/>
      <c r="C32" s="81"/>
      <c r="D32" s="81"/>
      <c r="E32" s="81"/>
    </row>
    <row r="33" spans="1:5" ht="15.75" thickBot="1" x14ac:dyDescent="0.3">
      <c r="A33" s="8"/>
    </row>
    <row r="34" spans="1:5" ht="30.75" thickBot="1" x14ac:dyDescent="0.3">
      <c r="A34" s="6" t="s">
        <v>7</v>
      </c>
      <c r="B34" s="7" t="s">
        <v>14</v>
      </c>
      <c r="C34" s="7" t="s">
        <v>28</v>
      </c>
      <c r="D34" s="36" t="s">
        <v>13</v>
      </c>
      <c r="E34" s="31" t="s">
        <v>12</v>
      </c>
    </row>
    <row r="35" spans="1:5" ht="15.75" thickBot="1" x14ac:dyDescent="0.3">
      <c r="A35" s="13" t="s">
        <v>8</v>
      </c>
      <c r="B35" s="14">
        <f>D28</f>
        <v>20716</v>
      </c>
      <c r="C35" s="30"/>
      <c r="D35" s="32">
        <f>B35*C35</f>
        <v>0</v>
      </c>
      <c r="E35" s="32">
        <f>D35*3</f>
        <v>0</v>
      </c>
    </row>
    <row r="36" spans="1:5" x14ac:dyDescent="0.25">
      <c r="A36" s="82" t="s">
        <v>4</v>
      </c>
      <c r="B36" s="83"/>
      <c r="C36" s="83"/>
      <c r="D36" s="84"/>
      <c r="E36" s="33">
        <f>SUM(E35:E35)</f>
        <v>0</v>
      </c>
    </row>
    <row r="37" spans="1:5" x14ac:dyDescent="0.25">
      <c r="A37" s="85" t="s">
        <v>9</v>
      </c>
      <c r="B37" s="86"/>
      <c r="C37" s="86"/>
      <c r="D37" s="87"/>
      <c r="E37" s="34">
        <f>E36/100*21</f>
        <v>0</v>
      </c>
    </row>
    <row r="38" spans="1:5" ht="15.75" thickBot="1" x14ac:dyDescent="0.3">
      <c r="A38" s="88" t="s">
        <v>5</v>
      </c>
      <c r="B38" s="89"/>
      <c r="C38" s="89"/>
      <c r="D38" s="90"/>
      <c r="E38" s="35">
        <f>E36+E37</f>
        <v>0</v>
      </c>
    </row>
  </sheetData>
  <mergeCells count="8">
    <mergeCell ref="A37:D37"/>
    <mergeCell ref="A38:D38"/>
    <mergeCell ref="A3:E3"/>
    <mergeCell ref="A5:E5"/>
    <mergeCell ref="A28:C28"/>
    <mergeCell ref="A32:E32"/>
    <mergeCell ref="A36:D36"/>
    <mergeCell ref="A8:A27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2263C-2177-4271-9D6A-1B24DBD44702}">
  <dimension ref="A2:D12"/>
  <sheetViews>
    <sheetView tabSelected="1" workbookViewId="0">
      <selection activeCell="D10" sqref="D10"/>
    </sheetView>
  </sheetViews>
  <sheetFormatPr defaultColWidth="16.7109375" defaultRowHeight="15" x14ac:dyDescent="0.25"/>
  <cols>
    <col min="1" max="1" width="22" customWidth="1"/>
    <col min="2" max="2" width="17" customWidth="1"/>
  </cols>
  <sheetData>
    <row r="2" spans="1:4" x14ac:dyDescent="0.25">
      <c r="A2" s="81" t="s">
        <v>96</v>
      </c>
      <c r="B2" s="81"/>
      <c r="C2" s="81"/>
      <c r="D2" s="81"/>
    </row>
    <row r="3" spans="1:4" ht="15.75" thickBot="1" x14ac:dyDescent="0.3">
      <c r="A3" s="8"/>
    </row>
    <row r="4" spans="1:4" ht="30.75" thickBot="1" x14ac:dyDescent="0.3">
      <c r="A4" s="64" t="s">
        <v>0</v>
      </c>
      <c r="B4" s="72" t="s">
        <v>4</v>
      </c>
      <c r="C4" s="65" t="s">
        <v>93</v>
      </c>
      <c r="D4" s="66" t="s">
        <v>94</v>
      </c>
    </row>
    <row r="5" spans="1:4" x14ac:dyDescent="0.25">
      <c r="A5" s="68" t="s">
        <v>97</v>
      </c>
      <c r="B5" s="74">
        <f>'Staré Brno'!E42</f>
        <v>0</v>
      </c>
      <c r="C5" s="69">
        <f>B5/100*21</f>
        <v>0</v>
      </c>
      <c r="D5" s="70">
        <f>B5+C5</f>
        <v>0</v>
      </c>
    </row>
    <row r="6" spans="1:4" x14ac:dyDescent="0.25">
      <c r="A6" s="13" t="s">
        <v>98</v>
      </c>
      <c r="B6" s="75">
        <f>Štýřice!E32</f>
        <v>0</v>
      </c>
      <c r="C6" s="67">
        <f>B6/100*21</f>
        <v>0</v>
      </c>
      <c r="D6" s="71">
        <f>B6+C6</f>
        <v>0</v>
      </c>
    </row>
    <row r="7" spans="1:4" x14ac:dyDescent="0.25">
      <c r="A7" s="13" t="s">
        <v>99</v>
      </c>
      <c r="B7" s="75">
        <f>Trnitá!E39</f>
        <v>0</v>
      </c>
      <c r="C7" s="67">
        <f t="shared" ref="C7:C9" si="0">B7/100*21</f>
        <v>0</v>
      </c>
      <c r="D7" s="71">
        <f t="shared" ref="D7:D9" si="1">B7+C7</f>
        <v>0</v>
      </c>
    </row>
    <row r="8" spans="1:4" x14ac:dyDescent="0.25">
      <c r="A8" s="13" t="s">
        <v>100</v>
      </c>
      <c r="B8" s="75">
        <f>Stránice!E22</f>
        <v>0</v>
      </c>
      <c r="C8" s="67">
        <f t="shared" si="0"/>
        <v>0</v>
      </c>
      <c r="D8" s="71">
        <f t="shared" si="1"/>
        <v>0</v>
      </c>
    </row>
    <row r="9" spans="1:4" ht="15.75" thickBot="1" x14ac:dyDescent="0.3">
      <c r="A9" s="73" t="s">
        <v>101</v>
      </c>
      <c r="B9" s="76">
        <f>Veveří!E36</f>
        <v>0</v>
      </c>
      <c r="C9" s="67">
        <f t="shared" si="0"/>
        <v>0</v>
      </c>
      <c r="D9" s="71">
        <f t="shared" si="1"/>
        <v>0</v>
      </c>
    </row>
    <row r="10" spans="1:4" x14ac:dyDescent="0.25">
      <c r="A10" s="82" t="s">
        <v>4</v>
      </c>
      <c r="B10" s="83"/>
      <c r="C10" s="99"/>
      <c r="D10" s="77">
        <f>SUM(B5:B9)</f>
        <v>0</v>
      </c>
    </row>
    <row r="11" spans="1:4" x14ac:dyDescent="0.25">
      <c r="A11" s="85" t="s">
        <v>95</v>
      </c>
      <c r="B11" s="86"/>
      <c r="C11" s="100"/>
      <c r="D11" s="71">
        <f>SUM(C5:C9)</f>
        <v>0</v>
      </c>
    </row>
    <row r="12" spans="1:4" ht="15.75" thickBot="1" x14ac:dyDescent="0.3">
      <c r="A12" s="88" t="s">
        <v>5</v>
      </c>
      <c r="B12" s="89"/>
      <c r="C12" s="101"/>
      <c r="D12" s="78">
        <f>SUM(D5:D9)</f>
        <v>0</v>
      </c>
    </row>
  </sheetData>
  <mergeCells count="4">
    <mergeCell ref="A2:D2"/>
    <mergeCell ref="A10:C10"/>
    <mergeCell ref="A11:C11"/>
    <mergeCell ref="A12:C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Staré Brno</vt:lpstr>
      <vt:lpstr>Štýřice</vt:lpstr>
      <vt:lpstr>Trnitá</vt:lpstr>
      <vt:lpstr>Stránice</vt:lpstr>
      <vt:lpstr>Veveří</vt:lpstr>
      <vt:lpstr>REKAPITULACE</vt:lpstr>
    </vt:vector>
  </TitlesOfParts>
  <Company>MMB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Smolíková Miroslava</dc:creator>
  <cp:lastModifiedBy>Smolíková Miroslava</cp:lastModifiedBy>
  <cp:lastPrinted>2021-03-31T10:46:51Z</cp:lastPrinted>
  <dcterms:created xsi:type="dcterms:W3CDTF">2021-01-25T06:42:47Z</dcterms:created>
  <dcterms:modified xsi:type="dcterms:W3CDTF">2021-04-13T05:42:14Z</dcterms:modified>
</cp:coreProperties>
</file>